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is\Dropbox\Emotion\"/>
    </mc:Choice>
  </mc:AlternateContent>
  <bookViews>
    <workbookView xWindow="0" yWindow="0" windowWidth="28800" windowHeight="12330"/>
  </bookViews>
  <sheets>
    <sheet name="Information" sheetId="1" r:id="rId1"/>
    <sheet name="HOLDS PE" sheetId="2" r:id="rId2"/>
    <sheet name="HOLDS PU" sheetId="3" r:id="rId3"/>
    <sheet name="Macros" sheetId="4" r:id="rId4"/>
    <sheet name="DownHolds" sheetId="5" r:id="rId5"/>
    <sheet name="Volumes" sheetId="6" r:id="rId6"/>
    <sheet name="training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k6hIB5LjcP1Gj8ANZAfT1Z0jWdQVGqEgmkdlOwIVXdo="/>
    </ext>
  </extLst>
</workbook>
</file>

<file path=xl/calcChain.xml><?xml version="1.0" encoding="utf-8"?>
<calcChain xmlns="http://schemas.openxmlformats.org/spreadsheetml/2006/main">
  <c r="D6" i="7" l="1"/>
  <c r="E5" i="7"/>
  <c r="F5" i="7"/>
  <c r="P5" i="3" l="1"/>
  <c r="Q5" i="3" s="1"/>
  <c r="P6" i="3"/>
  <c r="Q6" i="3" s="1"/>
  <c r="P7" i="3"/>
  <c r="Q7" i="3" s="1"/>
  <c r="P8" i="3"/>
  <c r="Q8" i="3" s="1"/>
  <c r="P9" i="3"/>
  <c r="Q9" i="3" s="1"/>
  <c r="P10" i="3"/>
  <c r="Q10" i="3" s="1"/>
  <c r="P11" i="3"/>
  <c r="Q11" i="3" s="1"/>
  <c r="P12" i="3"/>
  <c r="S12" i="3" s="1"/>
  <c r="P13" i="3"/>
  <c r="Q13" i="3" s="1"/>
  <c r="P14" i="3"/>
  <c r="Q14" i="3" s="1"/>
  <c r="P15" i="3"/>
  <c r="Q15" i="3" s="1"/>
  <c r="P16" i="3"/>
  <c r="Q16" i="3" s="1"/>
  <c r="P17" i="3"/>
  <c r="Q17" i="3" s="1"/>
  <c r="P18" i="3"/>
  <c r="Q18" i="3" s="1"/>
  <c r="P19" i="3"/>
  <c r="R19" i="3" s="1"/>
  <c r="P20" i="3"/>
  <c r="Q20" i="3" s="1"/>
  <c r="P21" i="3"/>
  <c r="R21" i="3" s="1"/>
  <c r="P22" i="3"/>
  <c r="Q22" i="3" s="1"/>
  <c r="P23" i="3"/>
  <c r="Q23" i="3" s="1"/>
  <c r="P24" i="3"/>
  <c r="Q24" i="3" s="1"/>
  <c r="P25" i="3"/>
  <c r="Q25" i="3" s="1"/>
  <c r="P26" i="3"/>
  <c r="Q26" i="3" s="1"/>
  <c r="P3" i="2"/>
  <c r="Q3" i="2" s="1"/>
  <c r="P4" i="2"/>
  <c r="Q4" i="2" s="1"/>
  <c r="P5" i="2"/>
  <c r="Q5" i="2" s="1"/>
  <c r="P6" i="2"/>
  <c r="Q6" i="2" s="1"/>
  <c r="P7" i="2"/>
  <c r="Q7" i="2" s="1"/>
  <c r="P8" i="2"/>
  <c r="S8" i="2" s="1"/>
  <c r="P9" i="2"/>
  <c r="Q9" i="2" s="1"/>
  <c r="P10" i="2"/>
  <c r="Q10" i="2" s="1"/>
  <c r="P11" i="2"/>
  <c r="Q11" i="2" s="1"/>
  <c r="P12" i="2"/>
  <c r="Q12" i="2" s="1"/>
  <c r="P13" i="2"/>
  <c r="Q13" i="2" s="1"/>
  <c r="P14" i="2"/>
  <c r="R14" i="2" s="1"/>
  <c r="P15" i="2"/>
  <c r="Q15" i="2" s="1"/>
  <c r="P16" i="2"/>
  <c r="Q16" i="2" s="1"/>
  <c r="P17" i="2"/>
  <c r="Q17" i="2" s="1"/>
  <c r="P18" i="2"/>
  <c r="Q18" i="2" s="1"/>
  <c r="P19" i="2"/>
  <c r="Q19" i="2" s="1"/>
  <c r="P20" i="2"/>
  <c r="S20" i="2" s="1"/>
  <c r="P21" i="2"/>
  <c r="Q21" i="2" s="1"/>
  <c r="P22" i="2"/>
  <c r="Q22" i="2" s="1"/>
  <c r="P23" i="2"/>
  <c r="Q23" i="2" s="1"/>
  <c r="P24" i="2"/>
  <c r="Q24" i="2" s="1"/>
  <c r="P25" i="2"/>
  <c r="Q25" i="2" s="1"/>
  <c r="P26" i="2"/>
  <c r="R26" i="2" s="1"/>
  <c r="P27" i="2"/>
  <c r="R27" i="2" s="1"/>
  <c r="P3" i="3"/>
  <c r="P4" i="3"/>
  <c r="D27" i="2"/>
  <c r="E27" i="2"/>
  <c r="S5" i="3" l="1"/>
  <c r="R5" i="3"/>
  <c r="S15" i="3"/>
  <c r="S26" i="2"/>
  <c r="Q26" i="2"/>
  <c r="R12" i="3"/>
  <c r="Q19" i="3"/>
  <c r="R9" i="2"/>
  <c r="S16" i="3"/>
  <c r="S19" i="2"/>
  <c r="R16" i="2"/>
  <c r="R8" i="2"/>
  <c r="Q8" i="2"/>
  <c r="S22" i="3"/>
  <c r="R15" i="3"/>
  <c r="S6" i="3"/>
  <c r="S22" i="2"/>
  <c r="R15" i="2"/>
  <c r="R22" i="2"/>
  <c r="Q21" i="3"/>
  <c r="S14" i="3"/>
  <c r="S6" i="2"/>
  <c r="R12" i="2"/>
  <c r="R21" i="2"/>
  <c r="R20" i="2"/>
  <c r="R22" i="3"/>
  <c r="S10" i="2"/>
  <c r="S19" i="3"/>
  <c r="S16" i="2"/>
  <c r="S9" i="2"/>
  <c r="S26" i="3"/>
  <c r="R5" i="2"/>
  <c r="R11" i="3"/>
  <c r="R26" i="3"/>
  <c r="Q20" i="2"/>
  <c r="S25" i="3"/>
  <c r="R6" i="3"/>
  <c r="R11" i="2"/>
  <c r="R6" i="2"/>
  <c r="S23" i="3"/>
  <c r="R23" i="3"/>
  <c r="S11" i="3"/>
  <c r="S18" i="2"/>
  <c r="R20" i="3"/>
  <c r="R8" i="3"/>
  <c r="R16" i="3"/>
  <c r="S7" i="3"/>
  <c r="R7" i="3"/>
  <c r="S24" i="2"/>
  <c r="S15" i="2"/>
  <c r="R10" i="2"/>
  <c r="R25" i="3"/>
  <c r="S18" i="3"/>
  <c r="R24" i="2"/>
  <c r="S5" i="2"/>
  <c r="S21" i="3"/>
  <c r="R18" i="3"/>
  <c r="S9" i="3"/>
  <c r="R9" i="3"/>
  <c r="S23" i="2"/>
  <c r="Q14" i="2"/>
  <c r="S24" i="3"/>
  <c r="R23" i="2"/>
  <c r="S4" i="2"/>
  <c r="R24" i="3"/>
  <c r="S17" i="3"/>
  <c r="R14" i="3"/>
  <c r="S27" i="2"/>
  <c r="S13" i="2"/>
  <c r="R4" i="2"/>
  <c r="S20" i="3"/>
  <c r="R17" i="3"/>
  <c r="S8" i="3"/>
  <c r="S11" i="2"/>
  <c r="S17" i="2"/>
  <c r="R17" i="2"/>
  <c r="R13" i="2"/>
  <c r="S12" i="2"/>
  <c r="S13" i="3"/>
  <c r="R13" i="3"/>
  <c r="Q12" i="3"/>
  <c r="R10" i="3"/>
  <c r="S10" i="3"/>
  <c r="R19" i="2"/>
  <c r="Q27" i="2"/>
  <c r="S25" i="2"/>
  <c r="R18" i="2"/>
  <c r="S14" i="2"/>
  <c r="S7" i="2"/>
  <c r="S3" i="2"/>
  <c r="R25" i="2"/>
  <c r="S21" i="2"/>
  <c r="R7" i="2"/>
  <c r="R3" i="2"/>
  <c r="E27" i="6"/>
  <c r="E22" i="6"/>
  <c r="E91" i="4" l="1"/>
  <c r="E85" i="4"/>
  <c r="E81" i="4"/>
  <c r="C91" i="4"/>
  <c r="C85" i="4"/>
  <c r="C81" i="4"/>
  <c r="P85" i="4"/>
  <c r="Q85" i="4" s="1"/>
  <c r="P81" i="4"/>
  <c r="Q81" i="4" s="1"/>
  <c r="D91" i="4"/>
  <c r="P91" i="4"/>
  <c r="E70" i="4"/>
  <c r="D70" i="4"/>
  <c r="C70" i="4"/>
  <c r="P70" i="4"/>
  <c r="E59" i="4"/>
  <c r="D59" i="4"/>
  <c r="C59" i="4"/>
  <c r="P59" i="4"/>
  <c r="Q59" i="4" s="1"/>
  <c r="E48" i="4"/>
  <c r="D48" i="4"/>
  <c r="C48" i="4"/>
  <c r="P48" i="4"/>
  <c r="Q48" i="4" s="1"/>
  <c r="E37" i="4"/>
  <c r="D37" i="4"/>
  <c r="C37" i="4"/>
  <c r="P37" i="4"/>
  <c r="E26" i="4"/>
  <c r="D26" i="4"/>
  <c r="C26" i="4"/>
  <c r="P26" i="4"/>
  <c r="P6" i="4"/>
  <c r="P7" i="4"/>
  <c r="P8" i="4"/>
  <c r="P9" i="4"/>
  <c r="P10" i="4"/>
  <c r="P11" i="4"/>
  <c r="P12" i="4"/>
  <c r="P13" i="4"/>
  <c r="P14" i="4"/>
  <c r="P15" i="4"/>
  <c r="S15" i="4" s="1"/>
  <c r="P16" i="4"/>
  <c r="S16" i="4" s="1"/>
  <c r="P17" i="4"/>
  <c r="S17" i="4" s="1"/>
  <c r="P18" i="4"/>
  <c r="S18" i="4" s="1"/>
  <c r="P19" i="4"/>
  <c r="S19" i="4" s="1"/>
  <c r="P20" i="4"/>
  <c r="S20" i="4" s="1"/>
  <c r="P21" i="4"/>
  <c r="S21" i="4" s="1"/>
  <c r="P22" i="4"/>
  <c r="S22" i="4" s="1"/>
  <c r="P23" i="4"/>
  <c r="S23" i="4" s="1"/>
  <c r="P24" i="4"/>
  <c r="S24" i="4" s="1"/>
  <c r="P3" i="4"/>
  <c r="E14" i="4"/>
  <c r="D14" i="4"/>
  <c r="C14" i="4"/>
  <c r="C3" i="4"/>
  <c r="D3" i="4"/>
  <c r="E3" i="4"/>
  <c r="Q91" i="4" l="1"/>
  <c r="S26" i="4"/>
  <c r="R37" i="4"/>
  <c r="Q70" i="4"/>
  <c r="Q3" i="4"/>
  <c r="R14" i="4"/>
  <c r="S81" i="4"/>
  <c r="S85" i="4"/>
  <c r="S91" i="4"/>
  <c r="S14" i="4"/>
  <c r="S4" i="3"/>
  <c r="S3" i="3"/>
  <c r="Q3" i="3"/>
  <c r="Q4" i="3"/>
  <c r="S70" i="4"/>
  <c r="R91" i="4"/>
  <c r="R85" i="4"/>
  <c r="R81" i="4"/>
  <c r="R70" i="4"/>
  <c r="Q37" i="4"/>
  <c r="S37" i="4"/>
  <c r="Q26" i="4"/>
  <c r="R26" i="4"/>
  <c r="S48" i="4"/>
  <c r="R48" i="4"/>
  <c r="R59" i="4"/>
  <c r="S59" i="4"/>
  <c r="R3" i="4"/>
  <c r="S3" i="4"/>
  <c r="Q14" i="4"/>
  <c r="S13" i="4"/>
  <c r="S12" i="4"/>
  <c r="S11" i="4"/>
  <c r="S10" i="4"/>
  <c r="S9" i="4"/>
  <c r="S8" i="4"/>
  <c r="S7" i="4"/>
  <c r="S6" i="4"/>
  <c r="P5" i="4"/>
  <c r="S5" i="4" s="1"/>
  <c r="P4" i="4"/>
  <c r="S4" i="4" s="1"/>
  <c r="P27" i="4"/>
  <c r="R27" i="4" s="1"/>
  <c r="P28" i="4"/>
  <c r="R28" i="4" s="1"/>
  <c r="P29" i="4"/>
  <c r="R29" i="4" s="1"/>
  <c r="P30" i="4"/>
  <c r="R30" i="4" s="1"/>
  <c r="P31" i="4"/>
  <c r="R31" i="4" s="1"/>
  <c r="P32" i="4"/>
  <c r="R32" i="4" s="1"/>
  <c r="P33" i="4"/>
  <c r="R33" i="4" s="1"/>
  <c r="P34" i="4"/>
  <c r="R34" i="4" s="1"/>
  <c r="P35" i="4"/>
  <c r="R35" i="4" s="1"/>
  <c r="P36" i="4"/>
  <c r="R36" i="4" s="1"/>
  <c r="Q15" i="4" l="1"/>
  <c r="Q16" i="4"/>
  <c r="Q17" i="4"/>
  <c r="Q18" i="4"/>
  <c r="Q19" i="4"/>
  <c r="Q20" i="4"/>
  <c r="Q21" i="4"/>
  <c r="Q22" i="4"/>
  <c r="Q23" i="4"/>
  <c r="Q24" i="4"/>
  <c r="R15" i="4"/>
  <c r="R16" i="4"/>
  <c r="R17" i="4"/>
  <c r="R18" i="4"/>
  <c r="R19" i="4"/>
  <c r="R20" i="4"/>
  <c r="R21" i="4"/>
  <c r="R22" i="4"/>
  <c r="R23" i="4"/>
  <c r="R24" i="4"/>
  <c r="Q4" i="4"/>
  <c r="Q5" i="4"/>
  <c r="Q6" i="4"/>
  <c r="Q7" i="4"/>
  <c r="Q8" i="4"/>
  <c r="Q9" i="4"/>
  <c r="Q10" i="4"/>
  <c r="Q11" i="4"/>
  <c r="Q12" i="4"/>
  <c r="Q13" i="4"/>
  <c r="R4" i="4"/>
  <c r="R5" i="4"/>
  <c r="R6" i="4"/>
  <c r="R7" i="4"/>
  <c r="R8" i="4"/>
  <c r="R9" i="4"/>
  <c r="R10" i="4"/>
  <c r="R11" i="4"/>
  <c r="R12" i="4"/>
  <c r="R13" i="4"/>
  <c r="Q28" i="4"/>
  <c r="Q29" i="4"/>
  <c r="Q36" i="4"/>
  <c r="Q34" i="4"/>
  <c r="Q32" i="4"/>
  <c r="Q27" i="4"/>
  <c r="Q35" i="4"/>
  <c r="Q33" i="4"/>
  <c r="Q31" i="4"/>
  <c r="Q30" i="4"/>
  <c r="S35" i="4"/>
  <c r="S33" i="4"/>
  <c r="S32" i="4"/>
  <c r="S30" i="4"/>
  <c r="S29" i="4"/>
  <c r="S28" i="4"/>
  <c r="S27" i="4"/>
  <c r="S36" i="4"/>
  <c r="S34" i="4"/>
  <c r="S31" i="4"/>
  <c r="P3" i="6"/>
  <c r="Q3" i="6" s="1"/>
  <c r="P4" i="6"/>
  <c r="R4" i="6" s="1"/>
  <c r="P5" i="6"/>
  <c r="R5" i="6" s="1"/>
  <c r="P6" i="6"/>
  <c r="Q6" i="6" s="1"/>
  <c r="P7" i="6"/>
  <c r="S7" i="6" s="1"/>
  <c r="P8" i="6"/>
  <c r="Q8" i="6" s="1"/>
  <c r="P9" i="6"/>
  <c r="R9" i="6" s="1"/>
  <c r="P10" i="6"/>
  <c r="S10" i="6" s="1"/>
  <c r="P11" i="6"/>
  <c r="S11" i="6" s="1"/>
  <c r="P12" i="6"/>
  <c r="R12" i="6" s="1"/>
  <c r="P13" i="6"/>
  <c r="R13" i="6" s="1"/>
  <c r="P14" i="6"/>
  <c r="S14" i="6" s="1"/>
  <c r="P15" i="6"/>
  <c r="S15" i="6" s="1"/>
  <c r="P16" i="6"/>
  <c r="Q16" i="6" s="1"/>
  <c r="P17" i="6"/>
  <c r="Q17" i="6" s="1"/>
  <c r="P18" i="6"/>
  <c r="Q18" i="6" s="1"/>
  <c r="P19" i="6"/>
  <c r="Q19" i="6" s="1"/>
  <c r="P20" i="6"/>
  <c r="Q20" i="6" s="1"/>
  <c r="P21" i="6"/>
  <c r="Q21" i="6" s="1"/>
  <c r="P22" i="6"/>
  <c r="Q22" i="6" s="1"/>
  <c r="P23" i="6"/>
  <c r="Q23" i="6" s="1"/>
  <c r="P24" i="6"/>
  <c r="Q24" i="6" s="1"/>
  <c r="P25" i="6"/>
  <c r="Q25" i="6" s="1"/>
  <c r="P26" i="6"/>
  <c r="P27" i="6"/>
  <c r="S27" i="6" s="1"/>
  <c r="P28" i="6"/>
  <c r="S28" i="6" s="1"/>
  <c r="P29" i="6"/>
  <c r="Q29" i="6" s="1"/>
  <c r="P30" i="6"/>
  <c r="Q30" i="6" s="1"/>
  <c r="P31" i="6"/>
  <c r="R31" i="6" s="1"/>
  <c r="P32" i="6"/>
  <c r="Q32" i="6" s="1"/>
  <c r="P33" i="6"/>
  <c r="Q33" i="6" s="1"/>
  <c r="P34" i="6"/>
  <c r="Q34" i="6" s="1"/>
  <c r="P35" i="6"/>
  <c r="S35" i="6" s="1"/>
  <c r="P36" i="6"/>
  <c r="R36" i="6" s="1"/>
  <c r="P37" i="6"/>
  <c r="Q37" i="6" s="1"/>
  <c r="P38" i="6"/>
  <c r="R38" i="6" s="1"/>
  <c r="P39" i="6"/>
  <c r="R39" i="6" s="1"/>
  <c r="P40" i="6"/>
  <c r="R40" i="6" s="1"/>
  <c r="P41" i="6"/>
  <c r="R41" i="6" s="1"/>
  <c r="P42" i="6"/>
  <c r="R42" i="6" s="1"/>
  <c r="P43" i="6"/>
  <c r="S43" i="6" s="1"/>
  <c r="P44" i="6"/>
  <c r="R44" i="6" s="1"/>
  <c r="P45" i="6"/>
  <c r="R45" i="6" s="1"/>
  <c r="P46" i="6"/>
  <c r="Q46" i="6" s="1"/>
  <c r="P47" i="6"/>
  <c r="R47" i="6" s="1"/>
  <c r="P48" i="6"/>
  <c r="S48" i="6" s="1"/>
  <c r="P49" i="6"/>
  <c r="Q49" i="6" s="1"/>
  <c r="R6" i="6"/>
  <c r="R30" i="6" l="1"/>
  <c r="R29" i="6"/>
  <c r="S18" i="6"/>
  <c r="S6" i="6"/>
  <c r="S19" i="6"/>
  <c r="R20" i="6"/>
  <c r="S32" i="6"/>
  <c r="S30" i="6"/>
  <c r="R33" i="6"/>
  <c r="R22" i="6"/>
  <c r="R24" i="6"/>
  <c r="R21" i="6"/>
  <c r="S23" i="6"/>
  <c r="R37" i="6"/>
  <c r="R46" i="6"/>
  <c r="R35" i="6"/>
  <c r="S34" i="6"/>
  <c r="R49" i="6"/>
  <c r="S36" i="6"/>
  <c r="S46" i="6"/>
  <c r="R34" i="6"/>
  <c r="R25" i="6"/>
  <c r="R3" i="3"/>
  <c r="R4" i="3"/>
  <c r="S26" i="6"/>
  <c r="P50" i="6"/>
  <c r="Q45" i="6"/>
  <c r="Q41" i="6"/>
  <c r="Q11" i="6"/>
  <c r="Q7" i="6"/>
  <c r="R48" i="6"/>
  <c r="R32" i="6"/>
  <c r="Q48" i="6"/>
  <c r="Q44" i="6"/>
  <c r="Q40" i="6"/>
  <c r="Q36" i="6"/>
  <c r="Q28" i="6"/>
  <c r="Q10" i="6"/>
  <c r="S47" i="6"/>
  <c r="S31" i="6"/>
  <c r="Q47" i="6"/>
  <c r="Q43" i="6"/>
  <c r="Q39" i="6"/>
  <c r="Q35" i="6"/>
  <c r="Q31" i="6"/>
  <c r="Q27" i="6"/>
  <c r="Q9" i="6"/>
  <c r="R8" i="6"/>
  <c r="Q42" i="6"/>
  <c r="Q38" i="6"/>
  <c r="Q26" i="6"/>
  <c r="R17" i="6"/>
  <c r="Q5" i="6"/>
  <c r="R16" i="6"/>
  <c r="Q4" i="6"/>
  <c r="Q15" i="6"/>
  <c r="R3" i="6"/>
  <c r="Q14" i="6"/>
  <c r="Q13" i="6"/>
  <c r="Q12" i="6"/>
  <c r="S44" i="6"/>
  <c r="R28" i="6"/>
  <c r="S39" i="6"/>
  <c r="R26" i="6"/>
  <c r="S24" i="6"/>
  <c r="S38" i="6"/>
  <c r="R23" i="6"/>
  <c r="R43" i="6"/>
  <c r="S42" i="6"/>
  <c r="S40" i="6"/>
  <c r="R14" i="6"/>
  <c r="R15" i="6"/>
  <c r="S22" i="6"/>
  <c r="R27" i="6"/>
  <c r="S20" i="6"/>
  <c r="R19" i="6"/>
  <c r="R18" i="6"/>
  <c r="S16" i="6"/>
  <c r="S12" i="6"/>
  <c r="R11" i="6"/>
  <c r="R10" i="6"/>
  <c r="S8" i="6"/>
  <c r="R7" i="6"/>
  <c r="S3" i="6"/>
  <c r="S49" i="6"/>
  <c r="S41" i="6"/>
  <c r="S33" i="6"/>
  <c r="S29" i="6"/>
  <c r="S25" i="6"/>
  <c r="S21" i="6"/>
  <c r="S17" i="6"/>
  <c r="S13" i="6"/>
  <c r="S9" i="6"/>
  <c r="S5" i="6"/>
  <c r="S45" i="6"/>
  <c r="S37" i="6"/>
  <c r="S4" i="6"/>
  <c r="E46" i="3"/>
  <c r="D46" i="3"/>
  <c r="C46" i="3"/>
  <c r="P46" i="3"/>
  <c r="E27" i="3"/>
  <c r="D27" i="3"/>
  <c r="C27" i="3"/>
  <c r="P27" i="3"/>
  <c r="P36" i="3"/>
  <c r="E36" i="3"/>
  <c r="D36" i="3"/>
  <c r="C36" i="3"/>
  <c r="Q36" i="3" l="1"/>
  <c r="R50" i="6"/>
  <c r="Q46" i="3"/>
  <c r="Q50" i="6"/>
  <c r="C21" i="1" s="1"/>
  <c r="Q27" i="3"/>
  <c r="S50" i="6"/>
  <c r="S36" i="3"/>
  <c r="S46" i="3"/>
  <c r="R46" i="3"/>
  <c r="S27" i="3"/>
  <c r="R27" i="3"/>
  <c r="R36" i="3"/>
  <c r="P37" i="2"/>
  <c r="P38" i="2"/>
  <c r="E4" i="7"/>
  <c r="E3" i="7"/>
  <c r="E6" i="7" s="1"/>
  <c r="B22" i="1"/>
  <c r="R38" i="2" l="1"/>
  <c r="Q38" i="2"/>
  <c r="R37" i="2"/>
  <c r="Q37" i="2"/>
  <c r="E22" i="1"/>
  <c r="C22" i="1"/>
  <c r="S38" i="2"/>
  <c r="S37" i="2"/>
  <c r="F4" i="7"/>
  <c r="F3" i="7"/>
  <c r="P4" i="5"/>
  <c r="Q4" i="5" s="1"/>
  <c r="P3" i="5"/>
  <c r="R3" i="5" s="1"/>
  <c r="P94" i="4"/>
  <c r="P93" i="4"/>
  <c r="P92" i="4"/>
  <c r="S92" i="4" s="1"/>
  <c r="P90" i="4"/>
  <c r="S90" i="4" s="1"/>
  <c r="P89" i="4"/>
  <c r="P88" i="4"/>
  <c r="S88" i="4" s="1"/>
  <c r="P87" i="4"/>
  <c r="P86" i="4"/>
  <c r="S86" i="4" s="1"/>
  <c r="P84" i="4"/>
  <c r="P83" i="4"/>
  <c r="P82" i="4"/>
  <c r="S82" i="4" s="1"/>
  <c r="P80" i="4"/>
  <c r="S80" i="4" s="1"/>
  <c r="P79" i="4"/>
  <c r="P78" i="4"/>
  <c r="P77" i="4"/>
  <c r="P76" i="4"/>
  <c r="S76" i="4" s="1"/>
  <c r="P75" i="4"/>
  <c r="S75" i="4" s="1"/>
  <c r="P74" i="4"/>
  <c r="P73" i="4"/>
  <c r="P72" i="4"/>
  <c r="S72" i="4" s="1"/>
  <c r="P71" i="4"/>
  <c r="P69" i="4"/>
  <c r="Q69" i="4" s="1"/>
  <c r="P68" i="4"/>
  <c r="Q68" i="4" s="1"/>
  <c r="P67" i="4"/>
  <c r="P66" i="4"/>
  <c r="Q66" i="4" s="1"/>
  <c r="P65" i="4"/>
  <c r="P64" i="4"/>
  <c r="P63" i="4"/>
  <c r="Q63" i="4" s="1"/>
  <c r="P62" i="4"/>
  <c r="Q62" i="4" s="1"/>
  <c r="P61" i="4"/>
  <c r="Q61" i="4" s="1"/>
  <c r="P60" i="4"/>
  <c r="P58" i="4"/>
  <c r="Q58" i="4" s="1"/>
  <c r="P57" i="4"/>
  <c r="Q57" i="4" s="1"/>
  <c r="P56" i="4"/>
  <c r="Q56" i="4" s="1"/>
  <c r="P55" i="4"/>
  <c r="Q55" i="4" s="1"/>
  <c r="P54" i="4"/>
  <c r="Q54" i="4" s="1"/>
  <c r="P53" i="4"/>
  <c r="P52" i="4"/>
  <c r="P51" i="4"/>
  <c r="Q51" i="4" s="1"/>
  <c r="P50" i="4"/>
  <c r="Q50" i="4" s="1"/>
  <c r="P49" i="4"/>
  <c r="P47" i="4"/>
  <c r="P46" i="4"/>
  <c r="P45" i="4"/>
  <c r="Q45" i="4" s="1"/>
  <c r="P44" i="4"/>
  <c r="P43" i="4"/>
  <c r="P42" i="4"/>
  <c r="Q42" i="4" s="1"/>
  <c r="P41" i="4"/>
  <c r="P40" i="4"/>
  <c r="P39" i="4"/>
  <c r="P38" i="4"/>
  <c r="P50" i="3"/>
  <c r="P49" i="3"/>
  <c r="P48" i="3"/>
  <c r="P47" i="3"/>
  <c r="P45" i="3"/>
  <c r="P44" i="3"/>
  <c r="P43" i="3"/>
  <c r="P42" i="3"/>
  <c r="P39" i="3"/>
  <c r="P41" i="3"/>
  <c r="P40" i="3"/>
  <c r="P38" i="3"/>
  <c r="P37" i="3"/>
  <c r="P35" i="3"/>
  <c r="P34" i="3"/>
  <c r="P33" i="3"/>
  <c r="P32" i="3"/>
  <c r="P31" i="3"/>
  <c r="P30" i="3"/>
  <c r="P29" i="3"/>
  <c r="P28" i="3"/>
  <c r="P36" i="2"/>
  <c r="P35" i="2"/>
  <c r="P34" i="2"/>
  <c r="P33" i="2"/>
  <c r="P30" i="2"/>
  <c r="P32" i="2"/>
  <c r="P31" i="2"/>
  <c r="P29" i="2"/>
  <c r="P28" i="2"/>
  <c r="P39" i="2" l="1"/>
  <c r="F6" i="7"/>
  <c r="P51" i="3"/>
  <c r="Q71" i="4"/>
  <c r="S71" i="4"/>
  <c r="Q73" i="4"/>
  <c r="S73" i="4"/>
  <c r="Q74" i="4"/>
  <c r="S74" i="4"/>
  <c r="Q77" i="4"/>
  <c r="S77" i="4"/>
  <c r="Q78" i="4"/>
  <c r="S78" i="4"/>
  <c r="Q79" i="4"/>
  <c r="S79" i="4"/>
  <c r="Q83" i="4"/>
  <c r="S83" i="4"/>
  <c r="Q84" i="4"/>
  <c r="S84" i="4"/>
  <c r="Q87" i="4"/>
  <c r="S87" i="4"/>
  <c r="Q89" i="4"/>
  <c r="S89" i="4"/>
  <c r="Q93" i="4"/>
  <c r="S93" i="4"/>
  <c r="Q94" i="4"/>
  <c r="S94" i="4"/>
  <c r="Q28" i="2"/>
  <c r="P95" i="4"/>
  <c r="S30" i="2"/>
  <c r="Q30" i="2"/>
  <c r="S33" i="2"/>
  <c r="Q33" i="2"/>
  <c r="R28" i="3"/>
  <c r="Q28" i="3"/>
  <c r="R32" i="3"/>
  <c r="Q32" i="3"/>
  <c r="R40" i="3"/>
  <c r="Q40" i="3"/>
  <c r="R43" i="3"/>
  <c r="Q43" i="3"/>
  <c r="R48" i="3"/>
  <c r="Q48" i="3"/>
  <c r="S46" i="4"/>
  <c r="Q46" i="4"/>
  <c r="S60" i="4"/>
  <c r="Q60" i="4"/>
  <c r="S64" i="4"/>
  <c r="Q64" i="4"/>
  <c r="Q82" i="4"/>
  <c r="Q92" i="4"/>
  <c r="S36" i="2"/>
  <c r="Q36" i="2"/>
  <c r="S38" i="3"/>
  <c r="Q38" i="3"/>
  <c r="S47" i="3"/>
  <c r="Q47" i="3"/>
  <c r="R41" i="4"/>
  <c r="Q41" i="4"/>
  <c r="R67" i="4"/>
  <c r="Q67" i="4"/>
  <c r="R80" i="4"/>
  <c r="Q80" i="4"/>
  <c r="R31" i="2"/>
  <c r="Q31" i="2"/>
  <c r="R34" i="2"/>
  <c r="Q34" i="2"/>
  <c r="S29" i="3"/>
  <c r="Q29" i="3"/>
  <c r="R33" i="3"/>
  <c r="Q33" i="3"/>
  <c r="S41" i="3"/>
  <c r="Q41" i="3"/>
  <c r="S44" i="3"/>
  <c r="Q44" i="3"/>
  <c r="S49" i="3"/>
  <c r="Q49" i="3"/>
  <c r="S43" i="4"/>
  <c r="Q43" i="4"/>
  <c r="S47" i="4"/>
  <c r="Q47" i="4"/>
  <c r="S52" i="4"/>
  <c r="Q52" i="4"/>
  <c r="S65" i="4"/>
  <c r="Q65" i="4"/>
  <c r="Q88" i="4"/>
  <c r="S31" i="3"/>
  <c r="Q31" i="3"/>
  <c r="S35" i="3"/>
  <c r="Q35" i="3"/>
  <c r="S42" i="3"/>
  <c r="Q42" i="3"/>
  <c r="R72" i="4"/>
  <c r="Q72" i="4"/>
  <c r="R76" i="4"/>
  <c r="Q76" i="4"/>
  <c r="R86" i="4"/>
  <c r="Q86" i="4"/>
  <c r="R90" i="4"/>
  <c r="Q90" i="4"/>
  <c r="S32" i="2"/>
  <c r="Q32" i="2"/>
  <c r="R35" i="2"/>
  <c r="Q35" i="2"/>
  <c r="S30" i="3"/>
  <c r="Q30" i="3"/>
  <c r="R34" i="3"/>
  <c r="Q34" i="3"/>
  <c r="S37" i="3"/>
  <c r="Q37" i="3"/>
  <c r="S39" i="3"/>
  <c r="Q39" i="3"/>
  <c r="S45" i="3"/>
  <c r="Q45" i="3"/>
  <c r="S50" i="3"/>
  <c r="Q50" i="3"/>
  <c r="S44" i="4"/>
  <c r="Q44" i="4"/>
  <c r="S49" i="4"/>
  <c r="Q49" i="4"/>
  <c r="S53" i="4"/>
  <c r="Q53" i="4"/>
  <c r="Q75" i="4"/>
  <c r="S39" i="4"/>
  <c r="Q39" i="4"/>
  <c r="S40" i="4"/>
  <c r="Q40" i="4"/>
  <c r="S38" i="4"/>
  <c r="Q38" i="4"/>
  <c r="S29" i="2"/>
  <c r="Q29" i="2"/>
  <c r="S42" i="4"/>
  <c r="R42" i="4"/>
  <c r="R45" i="4"/>
  <c r="S45" i="4"/>
  <c r="R50" i="4"/>
  <c r="S50" i="4"/>
  <c r="R51" i="4"/>
  <c r="S51" i="4"/>
  <c r="R54" i="4"/>
  <c r="S54" i="4"/>
  <c r="R55" i="4"/>
  <c r="S55" i="4"/>
  <c r="S56" i="4"/>
  <c r="R56" i="4"/>
  <c r="R58" i="4"/>
  <c r="S58" i="4"/>
  <c r="R61" i="4"/>
  <c r="S61" i="4"/>
  <c r="R63" i="4"/>
  <c r="S63" i="4"/>
  <c r="S66" i="4"/>
  <c r="R66" i="4"/>
  <c r="S68" i="4"/>
  <c r="R68" i="4"/>
  <c r="S69" i="4"/>
  <c r="R69" i="4"/>
  <c r="R73" i="4"/>
  <c r="R74" i="4"/>
  <c r="R77" i="4"/>
  <c r="R78" i="4"/>
  <c r="R83" i="4"/>
  <c r="R87" i="4"/>
  <c r="R93" i="4"/>
  <c r="S33" i="3"/>
  <c r="R41" i="3"/>
  <c r="S34" i="3"/>
  <c r="R29" i="3"/>
  <c r="R35" i="3"/>
  <c r="R30" i="3"/>
  <c r="S32" i="3"/>
  <c r="S43" i="3"/>
  <c r="R47" i="3"/>
  <c r="B17" i="1"/>
  <c r="S28" i="3"/>
  <c r="S41" i="4"/>
  <c r="R46" i="4"/>
  <c r="R52" i="4"/>
  <c r="R64" i="4"/>
  <c r="R82" i="4"/>
  <c r="R88" i="4"/>
  <c r="R47" i="4"/>
  <c r="R53" i="4"/>
  <c r="R60" i="4"/>
  <c r="R65" i="4"/>
  <c r="R38" i="4"/>
  <c r="R43" i="4"/>
  <c r="B19" i="1"/>
  <c r="R39" i="4"/>
  <c r="R44" i="4"/>
  <c r="R92" i="4"/>
  <c r="S67" i="4"/>
  <c r="R4" i="5"/>
  <c r="R5" i="5" s="1"/>
  <c r="E20" i="1" s="1"/>
  <c r="P5" i="5"/>
  <c r="B20" i="1" s="1"/>
  <c r="R50" i="3"/>
  <c r="R45" i="3"/>
  <c r="R44" i="3"/>
  <c r="S40" i="3"/>
  <c r="R39" i="3"/>
  <c r="R38" i="3"/>
  <c r="B18" i="1"/>
  <c r="R37" i="3"/>
  <c r="R49" i="3"/>
  <c r="S35" i="2"/>
  <c r="S31" i="2"/>
  <c r="R30" i="2"/>
  <c r="R36" i="2"/>
  <c r="R32" i="2"/>
  <c r="R28" i="2"/>
  <c r="S28" i="2"/>
  <c r="S34" i="2"/>
  <c r="D22" i="1"/>
  <c r="Q3" i="5"/>
  <c r="S48" i="3"/>
  <c r="R84" i="4"/>
  <c r="R40" i="4"/>
  <c r="R62" i="4"/>
  <c r="S62" i="4"/>
  <c r="R79" i="4"/>
  <c r="R31" i="3"/>
  <c r="R42" i="3"/>
  <c r="S57" i="4"/>
  <c r="R57" i="4"/>
  <c r="R75" i="4"/>
  <c r="R94" i="4"/>
  <c r="R33" i="2"/>
  <c r="R71" i="4"/>
  <c r="R49" i="4"/>
  <c r="R89" i="4"/>
  <c r="R29" i="2"/>
  <c r="B21" i="1"/>
  <c r="S39" i="2" l="1"/>
  <c r="R39" i="2"/>
  <c r="S51" i="3"/>
  <c r="E18" i="1" s="1"/>
  <c r="Q51" i="3"/>
  <c r="R51" i="3"/>
  <c r="D18" i="1" s="1"/>
  <c r="Q39" i="2"/>
  <c r="C17" i="1" s="1"/>
  <c r="E17" i="1"/>
  <c r="S95" i="4"/>
  <c r="E19" i="1" s="1"/>
  <c r="R95" i="4"/>
  <c r="D19" i="1" s="1"/>
  <c r="Q95" i="4"/>
  <c r="C19" i="1" s="1"/>
  <c r="C18" i="1"/>
  <c r="Q5" i="5"/>
  <c r="D21" i="1"/>
  <c r="E21" i="1"/>
  <c r="B23" i="1"/>
  <c r="D17" i="1"/>
  <c r="D20" i="1" l="1"/>
  <c r="E25" i="1" s="1"/>
  <c r="E26" i="1" s="1"/>
  <c r="E27" i="1" s="1"/>
  <c r="E28" i="1" s="1"/>
  <c r="E29" i="1" s="1"/>
  <c r="C20" i="1"/>
  <c r="C23" i="1" s="1"/>
  <c r="E23" i="1"/>
</calcChain>
</file>

<file path=xl/sharedStrings.xml><?xml version="1.0" encoding="utf-8"?>
<sst xmlns="http://schemas.openxmlformats.org/spreadsheetml/2006/main" count="501" uniqueCount="291">
  <si>
    <t>Prices without VAT</t>
  </si>
  <si>
    <t>Billing data</t>
  </si>
  <si>
    <t>Delivery data</t>
  </si>
  <si>
    <t>Company name</t>
  </si>
  <si>
    <t>Company address</t>
  </si>
  <si>
    <t>City</t>
  </si>
  <si>
    <t>ZIP</t>
  </si>
  <si>
    <t>Country</t>
  </si>
  <si>
    <t>VAT number</t>
  </si>
  <si>
    <t>Responsible person</t>
  </si>
  <si>
    <t>Telephone</t>
  </si>
  <si>
    <t>Email</t>
  </si>
  <si>
    <t>Delivery deadline</t>
  </si>
  <si>
    <t>Order summary</t>
  </si>
  <si>
    <t>Sets</t>
  </si>
  <si>
    <t>Units</t>
  </si>
  <si>
    <t>Price eur</t>
  </si>
  <si>
    <t>Weight kg</t>
  </si>
  <si>
    <t>Holds PE</t>
  </si>
  <si>
    <t>Holds PU</t>
  </si>
  <si>
    <t>Macros</t>
  </si>
  <si>
    <t>Downholds</t>
  </si>
  <si>
    <t>Volumes</t>
  </si>
  <si>
    <t>Training</t>
  </si>
  <si>
    <t>Price</t>
  </si>
  <si>
    <t>Discount</t>
  </si>
  <si>
    <t>Price with discount</t>
  </si>
  <si>
    <t>*VAT 21%</t>
  </si>
  <si>
    <t>Price total</t>
  </si>
  <si>
    <t>*If VAT applicable</t>
  </si>
  <si>
    <t>Last updated</t>
  </si>
  <si>
    <t>Name</t>
  </si>
  <si>
    <t>Type</t>
  </si>
  <si>
    <t>Holds</t>
  </si>
  <si>
    <t>Weight</t>
  </si>
  <si>
    <t>Yellow</t>
  </si>
  <si>
    <t>Orange</t>
  </si>
  <si>
    <t>Light Blue</t>
  </si>
  <si>
    <t>Red</t>
  </si>
  <si>
    <t>Purple</t>
  </si>
  <si>
    <t>Blue</t>
  </si>
  <si>
    <t>Green</t>
  </si>
  <si>
    <t>Grey</t>
  </si>
  <si>
    <t>Black</t>
  </si>
  <si>
    <t>White</t>
  </si>
  <si>
    <t>Total</t>
  </si>
  <si>
    <t>Total weight</t>
  </si>
  <si>
    <t>Potato Straight jugs ALL</t>
  </si>
  <si>
    <t>PE</t>
  </si>
  <si>
    <t>Potato Straight jugs XL</t>
  </si>
  <si>
    <t>Potato Straight jugs L</t>
  </si>
  <si>
    <t>Potato Straight jugs M</t>
  </si>
  <si>
    <t xml:space="preserve">Potato Straight jugs S </t>
  </si>
  <si>
    <t>Potato Straight jugs XS</t>
  </si>
  <si>
    <t>Potato Pocket ALL</t>
  </si>
  <si>
    <t>Potato Pocket XL</t>
  </si>
  <si>
    <t>Potato Pocket L</t>
  </si>
  <si>
    <t>Potato Pocket M</t>
  </si>
  <si>
    <t>Potato Pocket S</t>
  </si>
  <si>
    <t>Potato Pocket XS</t>
  </si>
  <si>
    <t>Potato Bent jugs ALL</t>
  </si>
  <si>
    <t>Potato Bent jugs XL</t>
  </si>
  <si>
    <t>Potato Bent jugs L</t>
  </si>
  <si>
    <t>Potato Bent jugs M</t>
  </si>
  <si>
    <t>Potato Bent jugs S</t>
  </si>
  <si>
    <t>Potato Bent jugs XS</t>
  </si>
  <si>
    <t>Potato Pinches all</t>
  </si>
  <si>
    <t>Potato Pinches XL</t>
  </si>
  <si>
    <t>Potato Pinches L</t>
  </si>
  <si>
    <t>Potato Pinches M</t>
  </si>
  <si>
    <t>Potato Pinches S</t>
  </si>
  <si>
    <t>Potato Pinches XS</t>
  </si>
  <si>
    <t>Wojug All</t>
  </si>
  <si>
    <t>Wojug XL3</t>
  </si>
  <si>
    <t>Wojug XL2</t>
  </si>
  <si>
    <t>Wojug XL1</t>
  </si>
  <si>
    <t>Wojug L3</t>
  </si>
  <si>
    <t>Wojug L2</t>
  </si>
  <si>
    <t>Wojug L1</t>
  </si>
  <si>
    <t>Wojug M</t>
  </si>
  <si>
    <t>Wojug S</t>
  </si>
  <si>
    <t>Wojug XS</t>
  </si>
  <si>
    <t>Cars</t>
  </si>
  <si>
    <t>Animals</t>
  </si>
  <si>
    <t xml:space="preserve">Total: </t>
  </si>
  <si>
    <t>PU</t>
  </si>
  <si>
    <t>Zuma all</t>
  </si>
  <si>
    <t>Zuma XS1</t>
  </si>
  <si>
    <t>Zuma XS2</t>
  </si>
  <si>
    <t>Zuma S1</t>
  </si>
  <si>
    <t>Zuma S2</t>
  </si>
  <si>
    <t>Zuma M</t>
  </si>
  <si>
    <t>Zuma L</t>
  </si>
  <si>
    <t>Zuma XL</t>
  </si>
  <si>
    <t>Zuma XXL</t>
  </si>
  <si>
    <t>Wojug all</t>
  </si>
  <si>
    <t>Tanto all</t>
  </si>
  <si>
    <t>Tanto Strong</t>
  </si>
  <si>
    <t>Tanto Midi</t>
  </si>
  <si>
    <t>Tanto Sticks</t>
  </si>
  <si>
    <t>Tanto</t>
  </si>
  <si>
    <t>Total:</t>
  </si>
  <si>
    <t>size (lengt) cm</t>
  </si>
  <si>
    <t>Dual Texture</t>
  </si>
  <si>
    <t>Grololo Set DUAL TEX</t>
  </si>
  <si>
    <t>Grololo 1 DUAL TEX</t>
  </si>
  <si>
    <t>Grololo 2 DUAL TEX</t>
  </si>
  <si>
    <t>Grololo 3 DUAL TEX</t>
  </si>
  <si>
    <t>Grololo 4 DUAL TEX</t>
  </si>
  <si>
    <t>Grololo 5 DUAL TEX</t>
  </si>
  <si>
    <t>Grololo 6 DUAL TEX</t>
  </si>
  <si>
    <t>Grololo 7 DUAL TEX</t>
  </si>
  <si>
    <t>Grololo 8 DUAL TEX</t>
  </si>
  <si>
    <t>Grololo 9 DUAL TEX</t>
  </si>
  <si>
    <t>Grololo 10 DUAL TEX</t>
  </si>
  <si>
    <t>Honker Set DUAL TEX</t>
  </si>
  <si>
    <t>Honker 1 DUAL TEX</t>
  </si>
  <si>
    <t>Honker 2 DUAL TEX</t>
  </si>
  <si>
    <t>Honker 3 DUAL TEX</t>
  </si>
  <si>
    <t>Honker 4 DUAL TEX</t>
  </si>
  <si>
    <t>Honker 5 DUAL TEX</t>
  </si>
  <si>
    <t>Honker 6 DUAL TEX</t>
  </si>
  <si>
    <t>Honker 7 DUAL TEX</t>
  </si>
  <si>
    <t>Honker 8 DUAL TEX</t>
  </si>
  <si>
    <t>Honker 9 DUAL TEX</t>
  </si>
  <si>
    <t>Honker 10 DUAL TEX</t>
  </si>
  <si>
    <t>Fiberglass</t>
  </si>
  <si>
    <t>Grololo Set</t>
  </si>
  <si>
    <t>Grololo 1</t>
  </si>
  <si>
    <t>Grololo 2</t>
  </si>
  <si>
    <t>Grololo 3</t>
  </si>
  <si>
    <t>Grololo 4</t>
  </si>
  <si>
    <t>Grololo 5</t>
  </si>
  <si>
    <t>Grololo 6</t>
  </si>
  <si>
    <t>Grololo 7</t>
  </si>
  <si>
    <t>Grololo 8</t>
  </si>
  <si>
    <t>Grololo 9</t>
  </si>
  <si>
    <t>Grololo 10</t>
  </si>
  <si>
    <t>Plaunik Set</t>
  </si>
  <si>
    <t>Plaunik 1</t>
  </si>
  <si>
    <t>Plaunik 2</t>
  </si>
  <si>
    <t>Plaunik 3</t>
  </si>
  <si>
    <t>Plaunik 4</t>
  </si>
  <si>
    <t>Plaunik 5</t>
  </si>
  <si>
    <t>Plaunik 6</t>
  </si>
  <si>
    <t>Plaunik 7</t>
  </si>
  <si>
    <t>Plaunik 8</t>
  </si>
  <si>
    <t>Plaunik 9</t>
  </si>
  <si>
    <t>Plaunik 10</t>
  </si>
  <si>
    <t>Lady pinch Set</t>
  </si>
  <si>
    <t>Lady pinch 1</t>
  </si>
  <si>
    <t>Lady pinch 2</t>
  </si>
  <si>
    <t>Lady pinch 3</t>
  </si>
  <si>
    <t>Lady pinch 4</t>
  </si>
  <si>
    <t>Lady pinch 5</t>
  </si>
  <si>
    <t>Lady pinch 6</t>
  </si>
  <si>
    <t>Lady pinch 7</t>
  </si>
  <si>
    <t>Lady pinch 8</t>
  </si>
  <si>
    <t>Lady pinch 9</t>
  </si>
  <si>
    <t>Lady pinch 10</t>
  </si>
  <si>
    <t>Ivis Set</t>
  </si>
  <si>
    <t>Ivis 1</t>
  </si>
  <si>
    <t>Ivis 2</t>
  </si>
  <si>
    <t>Ivis 3</t>
  </si>
  <si>
    <t>Ivis 4</t>
  </si>
  <si>
    <t>Ivis 5</t>
  </si>
  <si>
    <t>Ivis 6</t>
  </si>
  <si>
    <t>Ivis 7</t>
  </si>
  <si>
    <t>Ivis 8</t>
  </si>
  <si>
    <t>Ivis 9</t>
  </si>
  <si>
    <t>Ivis 10</t>
  </si>
  <si>
    <t>Honker Set</t>
  </si>
  <si>
    <t>Honker 1</t>
  </si>
  <si>
    <t>Honker 2</t>
  </si>
  <si>
    <t>Honker 3</t>
  </si>
  <si>
    <t>Honker 4</t>
  </si>
  <si>
    <t>Honker 5</t>
  </si>
  <si>
    <t>Honker 6</t>
  </si>
  <si>
    <t>Honker 7</t>
  </si>
  <si>
    <t>Honker 8</t>
  </si>
  <si>
    <t>Honker 9</t>
  </si>
  <si>
    <t>Honker 10</t>
  </si>
  <si>
    <t>Audi XXL Set</t>
  </si>
  <si>
    <t>Audi XXL1</t>
  </si>
  <si>
    <t>Audi XXL2</t>
  </si>
  <si>
    <t>Audi XXL3</t>
  </si>
  <si>
    <t>Audi Set</t>
  </si>
  <si>
    <t>Audi L1</t>
  </si>
  <si>
    <t>Audi L2</t>
  </si>
  <si>
    <t>Audi M</t>
  </si>
  <si>
    <t>Audi S</t>
  </si>
  <si>
    <t>Audi XS</t>
  </si>
  <si>
    <t>Eggs Set</t>
  </si>
  <si>
    <t>Eggs 3</t>
  </si>
  <si>
    <t>Eggs 2</t>
  </si>
  <si>
    <t>Eggs 1</t>
  </si>
  <si>
    <t>Downcliber XL</t>
  </si>
  <si>
    <t>Downcliber L</t>
  </si>
  <si>
    <t>length/width/height)сm</t>
  </si>
  <si>
    <t>Unit</t>
  </si>
  <si>
    <t>Batalion S set</t>
  </si>
  <si>
    <t>Batalion S</t>
  </si>
  <si>
    <t>56/42/10</t>
  </si>
  <si>
    <t>Batalion Diamond S</t>
  </si>
  <si>
    <t>56/28/10</t>
  </si>
  <si>
    <t>Batalion Triangle S</t>
  </si>
  <si>
    <t>29/39/9</t>
  </si>
  <si>
    <t>Batalion Square S</t>
  </si>
  <si>
    <t>56/56/10</t>
  </si>
  <si>
    <t>Batalion M Set</t>
  </si>
  <si>
    <t>Batalion M</t>
  </si>
  <si>
    <t>70/53/12</t>
  </si>
  <si>
    <t>Batalion Diamond M</t>
  </si>
  <si>
    <t>70/35/12</t>
  </si>
  <si>
    <t>Batalion Triangle M</t>
  </si>
  <si>
    <t>49/28/11</t>
  </si>
  <si>
    <t>Batalion Square M</t>
  </si>
  <si>
    <t>70/70/12</t>
  </si>
  <si>
    <t>Batalion L Set</t>
  </si>
  <si>
    <t>Batalion L</t>
  </si>
  <si>
    <t>89/67/15</t>
  </si>
  <si>
    <t>Batalion Diamond L</t>
  </si>
  <si>
    <t>89/45/15</t>
  </si>
  <si>
    <t>Batalion Triangle L</t>
  </si>
  <si>
    <t>62/35/14</t>
  </si>
  <si>
    <t>Batalion Square L</t>
  </si>
  <si>
    <t>89/89/15</t>
  </si>
  <si>
    <t>Chip all</t>
  </si>
  <si>
    <t>Chip 1</t>
  </si>
  <si>
    <t>46/120/11</t>
  </si>
  <si>
    <t>Chip 2</t>
  </si>
  <si>
    <t>60/120/11</t>
  </si>
  <si>
    <t>Chip 3</t>
  </si>
  <si>
    <t>79/120/11</t>
  </si>
  <si>
    <t>Halfmoon all</t>
  </si>
  <si>
    <t>Halfmoon 1</t>
  </si>
  <si>
    <t>28/111/6</t>
  </si>
  <si>
    <t>Halfmoon 2</t>
  </si>
  <si>
    <t>34/114/7</t>
  </si>
  <si>
    <t>Halfmoon 3</t>
  </si>
  <si>
    <t>49/117/14</t>
  </si>
  <si>
    <t>Halfmoon 4</t>
  </si>
  <si>
    <t>60/120/13</t>
  </si>
  <si>
    <t>Hex stalactite all</t>
  </si>
  <si>
    <t>Hex stalactite 1</t>
  </si>
  <si>
    <t>33/35/35</t>
  </si>
  <si>
    <t>Hex stalactite 2</t>
  </si>
  <si>
    <t>49/52/53</t>
  </si>
  <si>
    <t>Hex stalactite 3</t>
  </si>
  <si>
    <t>66/69/70</t>
  </si>
  <si>
    <t>Hex stalactite 4</t>
  </si>
  <si>
    <t>83/86/88</t>
  </si>
  <si>
    <t>Pyramid Classic Micro</t>
  </si>
  <si>
    <t>17/20/8</t>
  </si>
  <si>
    <t>Pyramid Classic S</t>
  </si>
  <si>
    <t>26/30/12</t>
  </si>
  <si>
    <t>Pyramid Classic M</t>
  </si>
  <si>
    <t>39/45/18</t>
  </si>
  <si>
    <t>Pyramid Classic L</t>
  </si>
  <si>
    <t>52/60/24</t>
  </si>
  <si>
    <t>Pyramid Classic XL</t>
  </si>
  <si>
    <t xml:space="preserve"> 69/80/32</t>
  </si>
  <si>
    <t>Pyramid Classic XXL</t>
  </si>
  <si>
    <t>95/110/44</t>
  </si>
  <si>
    <t>Pyramid Low XS</t>
  </si>
  <si>
    <t>17/20/5</t>
  </si>
  <si>
    <t>Pyramid Low S</t>
  </si>
  <si>
    <t>26/30/7</t>
  </si>
  <si>
    <t>Pyramid Low M</t>
  </si>
  <si>
    <t xml:space="preserve"> 39/45/11</t>
  </si>
  <si>
    <t>Pyramid Low L</t>
  </si>
  <si>
    <t>52/60/15</t>
  </si>
  <si>
    <t>Pyramid Low XL</t>
  </si>
  <si>
    <t>69/80/20</t>
  </si>
  <si>
    <t>Pyramid Low XXL</t>
  </si>
  <si>
    <t>95/110/28</t>
  </si>
  <si>
    <t>Pyramid Low XXXL</t>
  </si>
  <si>
    <t>130/150/38</t>
  </si>
  <si>
    <t>Pyramid Low Mega</t>
  </si>
  <si>
    <t>155/180/46</t>
  </si>
  <si>
    <t>Step all</t>
  </si>
  <si>
    <t>Step M</t>
  </si>
  <si>
    <t>37/74/11</t>
  </si>
  <si>
    <t>Step L1</t>
  </si>
  <si>
    <t>49/74/15</t>
  </si>
  <si>
    <t>Step L2</t>
  </si>
  <si>
    <t>60/74/11</t>
  </si>
  <si>
    <t>Hangboard Sport</t>
  </si>
  <si>
    <t>Hangboard Classic</t>
  </si>
  <si>
    <t>Hangboard stand</t>
  </si>
  <si>
    <t>26.08.2025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</si>
</sst>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\ [$€-1]"/>
    <numFmt numFmtId="165" formatCode="0.000"/>
    <numFmt numFmtId="166" formatCode="#0.0"/>
    <numFmt numFmtId="167" formatCode="#,##0.000\ [$€-1]"/>
    <numFmt numFmtId="168" formatCode="#,##0.00\ &quot;€&quot;;[Red]\-#,##0.00\ &quot;€&quot;"/>
    <numFmt numFmtId="169" formatCode="#,##0.00&quot;€&quot;"/>
    <numFmt numFmtId="170" formatCode="[$EUR]\ #,##0.00"/>
    <numFmt numFmtId="171" formatCode="[$EUR]\ #,##0"/>
    <numFmt numFmtId="172" formatCode="#,##0.000"/>
  </numFmts>
  <fonts count="13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6400"/>
        <bgColor rgb="FFFF6400"/>
      </patternFill>
    </fill>
    <fill>
      <patternFill patternType="solid">
        <fgColor rgb="FF00BAFF"/>
        <bgColor rgb="FF00BAFF"/>
      </patternFill>
    </fill>
    <fill>
      <patternFill patternType="solid">
        <fgColor rgb="FFFF0000"/>
        <bgColor rgb="FFFF0000"/>
      </patternFill>
    </fill>
    <fill>
      <patternFill patternType="solid">
        <fgColor rgb="FFAA00AA"/>
        <bgColor rgb="FFAA00AA"/>
      </patternFill>
    </fill>
    <fill>
      <patternFill patternType="solid">
        <fgColor rgb="FF0000FF"/>
        <bgColor rgb="FF0000FF"/>
      </patternFill>
    </fill>
    <fill>
      <patternFill patternType="solid">
        <fgColor rgb="FF00FF00"/>
        <bgColor rgb="FF00FF00"/>
      </patternFill>
    </fill>
    <fill>
      <patternFill patternType="solid">
        <fgColor rgb="FFA0A0A0"/>
        <bgColor rgb="FFA0A0A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FFFC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8" fillId="17" borderId="5" xfId="0" applyFont="1" applyFill="1" applyBorder="1" applyProtection="1">
      <protection hidden="1"/>
    </xf>
    <xf numFmtId="0" fontId="4" fillId="16" borderId="5" xfId="0" applyFont="1" applyFill="1" applyBorder="1" applyAlignment="1" applyProtection="1">
      <alignment horizontal="center"/>
      <protection hidden="1"/>
    </xf>
    <xf numFmtId="164" fontId="4" fillId="16" borderId="5" xfId="0" applyNumberFormat="1" applyFont="1" applyFill="1" applyBorder="1" applyProtection="1">
      <protection hidden="1"/>
    </xf>
    <xf numFmtId="0" fontId="4" fillId="16" borderId="5" xfId="0" applyFont="1" applyFill="1" applyBorder="1" applyProtection="1">
      <protection hidden="1"/>
    </xf>
    <xf numFmtId="4" fontId="4" fillId="16" borderId="5" xfId="0" applyNumberFormat="1" applyFont="1" applyFill="1" applyBorder="1" applyProtection="1">
      <protection hidden="1"/>
    </xf>
    <xf numFmtId="0" fontId="7" fillId="13" borderId="5" xfId="0" applyFont="1" applyFill="1" applyBorder="1" applyProtection="1">
      <protection hidden="1"/>
    </xf>
    <xf numFmtId="0" fontId="4" fillId="0" borderId="5" xfId="0" applyFont="1" applyBorder="1" applyAlignment="1" applyProtection="1">
      <alignment horizontal="center"/>
      <protection hidden="1"/>
    </xf>
    <xf numFmtId="164" fontId="4" fillId="0" borderId="5" xfId="0" applyNumberFormat="1" applyFont="1" applyBorder="1" applyProtection="1">
      <protection hidden="1"/>
    </xf>
    <xf numFmtId="0" fontId="4" fillId="0" borderId="5" xfId="0" applyFont="1" applyBorder="1" applyProtection="1">
      <protection hidden="1"/>
    </xf>
    <xf numFmtId="4" fontId="4" fillId="0" borderId="5" xfId="0" applyNumberFormat="1" applyFont="1" applyBorder="1" applyProtection="1">
      <protection hidden="1"/>
    </xf>
    <xf numFmtId="0" fontId="8" fillId="17" borderId="6" xfId="0" applyFont="1" applyFill="1" applyBorder="1" applyProtection="1">
      <protection hidden="1"/>
    </xf>
    <xf numFmtId="164" fontId="4" fillId="16" borderId="2" xfId="0" applyNumberFormat="1" applyFont="1" applyFill="1" applyBorder="1" applyProtection="1">
      <protection hidden="1"/>
    </xf>
    <xf numFmtId="0" fontId="7" fillId="12" borderId="5" xfId="0" applyFont="1" applyFill="1" applyBorder="1" applyAlignment="1" applyProtection="1">
      <alignment wrapText="1"/>
      <protection hidden="1"/>
    </xf>
    <xf numFmtId="164" fontId="4" fillId="0" borderId="2" xfId="0" applyNumberFormat="1" applyFont="1" applyBorder="1" applyProtection="1">
      <protection hidden="1"/>
    </xf>
    <xf numFmtId="0" fontId="8" fillId="15" borderId="2" xfId="0" applyFont="1" applyFill="1" applyBorder="1" applyAlignment="1" applyProtection="1">
      <alignment wrapText="1"/>
      <protection hidden="1"/>
    </xf>
    <xf numFmtId="0" fontId="7" fillId="12" borderId="2" xfId="0" applyFont="1" applyFill="1" applyBorder="1" applyAlignment="1" applyProtection="1">
      <alignment wrapText="1"/>
      <protection hidden="1"/>
    </xf>
    <xf numFmtId="0" fontId="4" fillId="0" borderId="5" xfId="0" applyFont="1" applyBorder="1" applyAlignment="1" applyProtection="1">
      <alignment horizontal="right" wrapText="1"/>
      <protection hidden="1"/>
    </xf>
    <xf numFmtId="0" fontId="4" fillId="0" borderId="6" xfId="0" applyFont="1" applyBorder="1" applyProtection="1">
      <protection hidden="1"/>
    </xf>
    <xf numFmtId="166" fontId="4" fillId="0" borderId="5" xfId="0" applyNumberFormat="1" applyFont="1" applyBorder="1" applyProtection="1">
      <protection hidden="1"/>
    </xf>
    <xf numFmtId="0" fontId="5" fillId="0" borderId="16" xfId="0" applyFont="1" applyBorder="1" applyProtection="1">
      <protection hidden="1"/>
    </xf>
    <xf numFmtId="164" fontId="5" fillId="0" borderId="17" xfId="0" applyNumberFormat="1" applyFont="1" applyBorder="1" applyProtection="1">
      <protection hidden="1"/>
    </xf>
    <xf numFmtId="166" fontId="5" fillId="0" borderId="18" xfId="0" applyNumberFormat="1" applyFont="1" applyBorder="1" applyProtection="1">
      <protection hidden="1"/>
    </xf>
    <xf numFmtId="0" fontId="1" fillId="0" borderId="0" xfId="0" applyFont="1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0" borderId="5" xfId="0" applyFont="1" applyBorder="1" applyAlignment="1" applyProtection="1">
      <protection hidden="1"/>
    </xf>
    <xf numFmtId="0" fontId="10" fillId="0" borderId="11" xfId="0" applyFont="1" applyBorder="1" applyAlignment="1" applyProtection="1">
      <protection hidden="1"/>
    </xf>
    <xf numFmtId="170" fontId="10" fillId="0" borderId="11" xfId="0" applyNumberFormat="1" applyFont="1" applyBorder="1" applyAlignment="1" applyProtection="1">
      <protection hidden="1"/>
    </xf>
    <xf numFmtId="0" fontId="0" fillId="0" borderId="11" xfId="0" applyFont="1" applyBorder="1" applyAlignment="1" applyProtection="1">
      <protection hidden="1"/>
    </xf>
    <xf numFmtId="170" fontId="0" fillId="0" borderId="11" xfId="0" applyNumberFormat="1" applyFont="1" applyBorder="1" applyAlignment="1" applyProtection="1">
      <protection hidden="1"/>
    </xf>
    <xf numFmtId="2" fontId="0" fillId="0" borderId="11" xfId="0" applyNumberFormat="1" applyFont="1" applyBorder="1" applyAlignment="1" applyProtection="1">
      <protection hidden="1"/>
    </xf>
    <xf numFmtId="2" fontId="0" fillId="0" borderId="11" xfId="0" applyNumberFormat="1" applyFont="1" applyFill="1" applyBorder="1" applyAlignment="1" applyProtection="1">
      <protection hidden="1"/>
    </xf>
    <xf numFmtId="0" fontId="0" fillId="0" borderId="12" xfId="0" applyFont="1" applyBorder="1" applyAlignment="1" applyProtection="1">
      <protection hidden="1"/>
    </xf>
    <xf numFmtId="170" fontId="0" fillId="0" borderId="12" xfId="0" applyNumberFormat="1" applyFont="1" applyBorder="1" applyAlignment="1" applyProtection="1">
      <protection hidden="1"/>
    </xf>
    <xf numFmtId="2" fontId="9" fillId="0" borderId="12" xfId="0" applyNumberFormat="1" applyFont="1" applyBorder="1" applyAlignment="1" applyProtection="1">
      <protection hidden="1"/>
    </xf>
    <xf numFmtId="0" fontId="0" fillId="0" borderId="13" xfId="0" applyFont="1" applyBorder="1" applyAlignment="1" applyProtection="1">
      <protection hidden="1"/>
    </xf>
    <xf numFmtId="170" fontId="0" fillId="0" borderId="0" xfId="0" applyNumberFormat="1" applyFont="1" applyBorder="1" applyAlignment="1" applyProtection="1">
      <protection hidden="1"/>
    </xf>
    <xf numFmtId="2" fontId="0" fillId="0" borderId="13" xfId="0" applyNumberFormat="1" applyFont="1" applyBorder="1" applyAlignment="1" applyProtection="1">
      <protection hidden="1"/>
    </xf>
    <xf numFmtId="170" fontId="0" fillId="0" borderId="0" xfId="0" applyNumberFormat="1" applyFont="1" applyAlignment="1" applyProtection="1">
      <protection hidden="1"/>
    </xf>
    <xf numFmtId="0" fontId="9" fillId="0" borderId="0" xfId="0" applyFont="1" applyAlignme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9" fontId="0" fillId="14" borderId="0" xfId="0" applyNumberFormat="1" applyFont="1" applyFill="1" applyAlignment="1" applyProtection="1">
      <protection hidden="1"/>
    </xf>
    <xf numFmtId="171" fontId="0" fillId="0" borderId="14" xfId="0" applyNumberFormat="1" applyFont="1" applyBorder="1" applyAlignment="1" applyProtection="1">
      <protection hidden="1"/>
    </xf>
    <xf numFmtId="9" fontId="9" fillId="0" borderId="0" xfId="0" applyNumberFormat="1" applyFont="1" applyAlignment="1" applyProtection="1">
      <alignment horizontal="right"/>
      <protection hidden="1"/>
    </xf>
    <xf numFmtId="170" fontId="0" fillId="0" borderId="14" xfId="0" applyNumberFormat="1" applyFont="1" applyBorder="1" applyAlignment="1" applyProtection="1">
      <protection hidden="1"/>
    </xf>
    <xf numFmtId="170" fontId="0" fillId="0" borderId="15" xfId="0" applyNumberFormat="1" applyFont="1" applyBorder="1" applyAlignment="1" applyProtection="1"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 applyProtection="1">
      <alignment horizontal="center" vertical="center" textRotation="90"/>
      <protection hidden="1"/>
    </xf>
    <xf numFmtId="0" fontId="5" fillId="4" borderId="5" xfId="0" applyFont="1" applyFill="1" applyBorder="1" applyAlignment="1" applyProtection="1">
      <alignment horizontal="center" vertical="center" textRotation="90"/>
      <protection hidden="1"/>
    </xf>
    <xf numFmtId="0" fontId="5" fillId="5" borderId="5" xfId="0" applyFont="1" applyFill="1" applyBorder="1" applyAlignment="1" applyProtection="1">
      <alignment horizontal="center" vertical="center" textRotation="90"/>
      <protection hidden="1"/>
    </xf>
    <xf numFmtId="0" fontId="5" fillId="6" borderId="5" xfId="0" applyFont="1" applyFill="1" applyBorder="1" applyAlignment="1" applyProtection="1">
      <alignment horizontal="center" vertical="center" textRotation="90"/>
      <protection hidden="1"/>
    </xf>
    <xf numFmtId="0" fontId="5" fillId="7" borderId="5" xfId="0" applyFont="1" applyFill="1" applyBorder="1" applyAlignment="1" applyProtection="1">
      <alignment horizontal="center" vertical="center" textRotation="90"/>
      <protection hidden="1"/>
    </xf>
    <xf numFmtId="0" fontId="5" fillId="8" borderId="5" xfId="0" applyFont="1" applyFill="1" applyBorder="1" applyAlignment="1" applyProtection="1">
      <alignment horizontal="center" vertical="center" textRotation="90"/>
      <protection hidden="1"/>
    </xf>
    <xf numFmtId="0" fontId="5" fillId="9" borderId="5" xfId="0" applyFont="1" applyFill="1" applyBorder="1" applyAlignment="1" applyProtection="1">
      <alignment horizontal="center" vertical="center" textRotation="90"/>
      <protection hidden="1"/>
    </xf>
    <xf numFmtId="0" fontId="5" fillId="10" borderId="5" xfId="0" applyFont="1" applyFill="1" applyBorder="1" applyAlignment="1" applyProtection="1">
      <alignment horizontal="center" vertical="center" textRotation="90"/>
      <protection hidden="1"/>
    </xf>
    <xf numFmtId="0" fontId="6" fillId="11" borderId="5" xfId="0" applyFont="1" applyFill="1" applyBorder="1" applyAlignment="1" applyProtection="1">
      <alignment horizontal="center" vertical="center" textRotation="90"/>
      <protection hidden="1"/>
    </xf>
    <xf numFmtId="0" fontId="5" fillId="12" borderId="5" xfId="0" applyFont="1" applyFill="1" applyBorder="1" applyAlignment="1" applyProtection="1">
      <alignment horizontal="center" vertical="center" textRotation="90"/>
      <protection hidden="1"/>
    </xf>
    <xf numFmtId="3" fontId="4" fillId="16" borderId="5" xfId="0" applyNumberFormat="1" applyFont="1" applyFill="1" applyBorder="1" applyProtection="1">
      <protection hidden="1"/>
    </xf>
    <xf numFmtId="0" fontId="4" fillId="14" borderId="5" xfId="0" applyFont="1" applyFill="1" applyBorder="1" applyProtection="1">
      <protection hidden="1"/>
    </xf>
    <xf numFmtId="165" fontId="4" fillId="0" borderId="4" xfId="0" applyNumberFormat="1" applyFont="1" applyBorder="1" applyAlignment="1" applyProtection="1">
      <alignment horizontal="right" wrapText="1"/>
      <protection hidden="1"/>
    </xf>
    <xf numFmtId="164" fontId="4" fillId="0" borderId="6" xfId="0" applyNumberFormat="1" applyFont="1" applyBorder="1" applyProtection="1">
      <protection hidden="1"/>
    </xf>
    <xf numFmtId="166" fontId="4" fillId="0" borderId="6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7" fontId="4" fillId="0" borderId="0" xfId="0" applyNumberFormat="1" applyFont="1" applyProtection="1">
      <protection hidden="1"/>
    </xf>
    <xf numFmtId="164" fontId="4" fillId="0" borderId="0" xfId="0" applyNumberFormat="1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167" fontId="4" fillId="0" borderId="0" xfId="0" applyNumberFormat="1" applyFont="1" applyBorder="1" applyProtection="1">
      <protection hidden="1"/>
    </xf>
    <xf numFmtId="0" fontId="0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64" fontId="4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right" wrapText="1"/>
      <protection hidden="1"/>
    </xf>
    <xf numFmtId="1" fontId="4" fillId="0" borderId="5" xfId="0" applyNumberFormat="1" applyFont="1" applyBorder="1" applyAlignment="1" applyProtection="1">
      <alignment horizontal="center" vertical="center"/>
      <protection hidden="1"/>
    </xf>
    <xf numFmtId="0" fontId="4" fillId="17" borderId="5" xfId="0" applyFont="1" applyFill="1" applyBorder="1" applyProtection="1">
      <protection hidden="1"/>
    </xf>
    <xf numFmtId="167" fontId="4" fillId="14" borderId="5" xfId="0" applyNumberFormat="1" applyFont="1" applyFill="1" applyBorder="1" applyProtection="1">
      <protection hidden="1"/>
    </xf>
    <xf numFmtId="0" fontId="4" fillId="13" borderId="5" xfId="0" applyFont="1" applyFill="1" applyBorder="1" applyProtection="1">
      <protection hidden="1"/>
    </xf>
    <xf numFmtId="1" fontId="4" fillId="0" borderId="5" xfId="0" applyNumberFormat="1" applyFont="1" applyBorder="1" applyProtection="1">
      <protection hidden="1"/>
    </xf>
    <xf numFmtId="0" fontId="7" fillId="15" borderId="9" xfId="0" applyFont="1" applyFill="1" applyBorder="1" applyProtection="1">
      <protection hidden="1"/>
    </xf>
    <xf numFmtId="0" fontId="4" fillId="16" borderId="10" xfId="0" applyFont="1" applyFill="1" applyBorder="1" applyAlignment="1" applyProtection="1">
      <alignment horizontal="center"/>
      <protection hidden="1"/>
    </xf>
    <xf numFmtId="169" fontId="4" fillId="16" borderId="10" xfId="0" applyNumberFormat="1" applyFont="1" applyFill="1" applyBorder="1" applyAlignment="1" applyProtection="1">
      <alignment horizontal="right"/>
      <protection hidden="1"/>
    </xf>
    <xf numFmtId="1" fontId="4" fillId="16" borderId="10" xfId="0" applyNumberFormat="1" applyFont="1" applyFill="1" applyBorder="1" applyAlignment="1" applyProtection="1">
      <alignment horizontal="right"/>
      <protection hidden="1"/>
    </xf>
    <xf numFmtId="0" fontId="4" fillId="16" borderId="10" xfId="0" applyFont="1" applyFill="1" applyBorder="1" applyAlignment="1" applyProtection="1">
      <alignment horizontal="right"/>
      <protection hidden="1"/>
    </xf>
    <xf numFmtId="0" fontId="4" fillId="14" borderId="10" xfId="0" applyFont="1" applyFill="1" applyBorder="1" applyProtection="1">
      <protection hidden="1"/>
    </xf>
    <xf numFmtId="0" fontId="4" fillId="14" borderId="10" xfId="0" applyFont="1" applyFill="1" applyBorder="1" applyAlignment="1" applyProtection="1">
      <alignment horizontal="right"/>
      <protection hidden="1"/>
    </xf>
    <xf numFmtId="169" fontId="4" fillId="0" borderId="10" xfId="0" applyNumberFormat="1" applyFont="1" applyBorder="1" applyAlignment="1" applyProtection="1">
      <alignment horizontal="right"/>
      <protection hidden="1"/>
    </xf>
    <xf numFmtId="0" fontId="7" fillId="12" borderId="9" xfId="0" applyFont="1" applyFill="1" applyBorder="1" applyProtection="1">
      <protection hidden="1"/>
    </xf>
    <xf numFmtId="0" fontId="4" fillId="0" borderId="10" xfId="0" applyFont="1" applyBorder="1" applyAlignment="1" applyProtection="1">
      <alignment horizontal="center"/>
      <protection hidden="1"/>
    </xf>
    <xf numFmtId="1" fontId="4" fillId="0" borderId="10" xfId="0" applyNumberFormat="1" applyFont="1" applyBorder="1" applyAlignment="1" applyProtection="1">
      <alignment horizontal="right"/>
      <protection hidden="1"/>
    </xf>
    <xf numFmtId="0" fontId="4" fillId="0" borderId="10" xfId="0" applyFont="1" applyBorder="1" applyAlignment="1" applyProtection="1">
      <alignment horizontal="right"/>
      <protection hidden="1"/>
    </xf>
    <xf numFmtId="168" fontId="4" fillId="0" borderId="0" xfId="0" applyNumberFormat="1" applyFont="1" applyProtection="1">
      <protection hidden="1"/>
    </xf>
    <xf numFmtId="0" fontId="1" fillId="13" borderId="5" xfId="0" applyFont="1" applyFill="1" applyBorder="1" applyProtection="1">
      <protection hidden="1"/>
    </xf>
    <xf numFmtId="0" fontId="1" fillId="17" borderId="5" xfId="0" applyFont="1" applyFill="1" applyBorder="1" applyProtection="1">
      <protection hidden="1"/>
    </xf>
    <xf numFmtId="164" fontId="4" fillId="0" borderId="8" xfId="0" applyNumberFormat="1" applyFont="1" applyBorder="1" applyProtection="1">
      <protection hidden="1"/>
    </xf>
    <xf numFmtId="1" fontId="4" fillId="0" borderId="8" xfId="0" applyNumberFormat="1" applyFont="1" applyBorder="1" applyProtection="1">
      <protection hidden="1"/>
    </xf>
    <xf numFmtId="0" fontId="1" fillId="13" borderId="6" xfId="0" applyFont="1" applyFill="1" applyBorder="1" applyProtection="1"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4" fillId="0" borderId="6" xfId="0" applyNumberFormat="1" applyFont="1" applyBorder="1" applyProtection="1">
      <protection hidden="1"/>
    </xf>
    <xf numFmtId="4" fontId="4" fillId="0" borderId="6" xfId="0" applyNumberFormat="1" applyFont="1" applyBorder="1" applyProtection="1">
      <protection hidden="1"/>
    </xf>
    <xf numFmtId="0" fontId="4" fillId="15" borderId="5" xfId="0" applyFont="1" applyFill="1" applyBorder="1" applyAlignment="1" applyProtection="1">
      <alignment wrapText="1"/>
      <protection hidden="1"/>
    </xf>
    <xf numFmtId="0" fontId="4" fillId="16" borderId="5" xfId="0" applyFont="1" applyFill="1" applyBorder="1" applyAlignment="1" applyProtection="1">
      <alignment horizontal="center" wrapText="1"/>
      <protection hidden="1"/>
    </xf>
    <xf numFmtId="0" fontId="4" fillId="12" borderId="5" xfId="0" applyFont="1" applyFill="1" applyBorder="1" applyAlignment="1" applyProtection="1">
      <alignment wrapText="1"/>
      <protection hidden="1"/>
    </xf>
    <xf numFmtId="0" fontId="4" fillId="0" borderId="5" xfId="0" applyFont="1" applyBorder="1" applyAlignment="1" applyProtection="1">
      <alignment horizontal="center" wrapText="1"/>
      <protection hidden="1"/>
    </xf>
    <xf numFmtId="168" fontId="4" fillId="0" borderId="5" xfId="0" applyNumberFormat="1" applyFont="1" applyBorder="1" applyAlignment="1" applyProtection="1">
      <alignment horizontal="right" wrapText="1"/>
      <protection hidden="1"/>
    </xf>
    <xf numFmtId="1" fontId="4" fillId="0" borderId="5" xfId="0" applyNumberFormat="1" applyFont="1" applyBorder="1" applyAlignment="1" applyProtection="1">
      <alignment horizontal="right" wrapText="1"/>
      <protection hidden="1"/>
    </xf>
    <xf numFmtId="169" fontId="4" fillId="0" borderId="19" xfId="0" applyNumberFormat="1" applyFont="1" applyBorder="1" applyAlignment="1" applyProtection="1">
      <alignment horizontal="right"/>
      <protection hidden="1"/>
    </xf>
    <xf numFmtId="1" fontId="0" fillId="0" borderId="0" xfId="0" applyNumberFormat="1" applyFont="1" applyAlignment="1" applyProtection="1">
      <protection hidden="1"/>
    </xf>
    <xf numFmtId="1" fontId="4" fillId="0" borderId="0" xfId="0" applyNumberFormat="1" applyFont="1" applyProtection="1">
      <protection hidden="1"/>
    </xf>
    <xf numFmtId="2" fontId="4" fillId="0" borderId="5" xfId="0" applyNumberFormat="1" applyFont="1" applyBorder="1" applyAlignment="1" applyProtection="1">
      <alignment horizontal="center" vertical="center"/>
      <protection hidden="1"/>
    </xf>
    <xf numFmtId="0" fontId="4" fillId="16" borderId="2" xfId="0" applyFont="1" applyFill="1" applyBorder="1" applyAlignment="1" applyProtection="1">
      <alignment horizontal="left"/>
      <protection hidden="1"/>
    </xf>
    <xf numFmtId="1" fontId="4" fillId="16" borderId="5" xfId="0" applyNumberFormat="1" applyFont="1" applyFill="1" applyBorder="1" applyProtection="1">
      <protection hidden="1"/>
    </xf>
    <xf numFmtId="2" fontId="4" fillId="16" borderId="5" xfId="0" applyNumberFormat="1" applyFont="1" applyFill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164" fontId="4" fillId="0" borderId="5" xfId="0" applyNumberFormat="1" applyFont="1" applyFill="1" applyBorder="1" applyProtection="1">
      <protection hidden="1"/>
    </xf>
    <xf numFmtId="1" fontId="4" fillId="0" borderId="5" xfId="0" applyNumberFormat="1" applyFont="1" applyFill="1" applyBorder="1" applyProtection="1">
      <protection hidden="1"/>
    </xf>
    <xf numFmtId="2" fontId="4" fillId="0" borderId="5" xfId="0" applyNumberFormat="1" applyFont="1" applyBorder="1" applyProtection="1"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1" fontId="4" fillId="0" borderId="6" xfId="0" applyNumberFormat="1" applyFont="1" applyFill="1" applyBorder="1" applyProtection="1">
      <protection hidden="1"/>
    </xf>
    <xf numFmtId="2" fontId="4" fillId="0" borderId="6" xfId="0" applyNumberFormat="1" applyFont="1" applyBorder="1" applyProtection="1">
      <protection hidden="1"/>
    </xf>
    <xf numFmtId="0" fontId="4" fillId="0" borderId="5" xfId="0" applyFont="1" applyFill="1" applyBorder="1" applyAlignment="1" applyProtection="1">
      <alignment horizontal="center" wrapText="1"/>
      <protection hidden="1"/>
    </xf>
    <xf numFmtId="2" fontId="4" fillId="0" borderId="5" xfId="0" applyNumberFormat="1" applyFont="1" applyBorder="1" applyAlignment="1" applyProtection="1">
      <alignment horizontal="right" wrapText="1"/>
      <protection hidden="1"/>
    </xf>
    <xf numFmtId="168" fontId="4" fillId="16" borderId="5" xfId="0" applyNumberFormat="1" applyFont="1" applyFill="1" applyBorder="1" applyAlignment="1" applyProtection="1">
      <alignment horizontal="right" wrapText="1"/>
      <protection hidden="1"/>
    </xf>
    <xf numFmtId="1" fontId="4" fillId="16" borderId="5" xfId="0" applyNumberFormat="1" applyFont="1" applyFill="1" applyBorder="1" applyAlignment="1" applyProtection="1">
      <alignment horizontal="right" wrapText="1"/>
      <protection hidden="1"/>
    </xf>
    <xf numFmtId="2" fontId="4" fillId="16" borderId="5" xfId="0" applyNumberFormat="1" applyFont="1" applyFill="1" applyBorder="1" applyAlignment="1" applyProtection="1">
      <alignment horizontal="right" wrapText="1"/>
      <protection hidden="1"/>
    </xf>
    <xf numFmtId="2" fontId="4" fillId="0" borderId="10" xfId="0" applyNumberFormat="1" applyFont="1" applyBorder="1" applyAlignment="1" applyProtection="1">
      <alignment horizontal="right"/>
      <protection hidden="1"/>
    </xf>
    <xf numFmtId="2" fontId="0" fillId="0" borderId="0" xfId="0" applyNumberFormat="1" applyFont="1" applyAlignment="1" applyProtection="1">
      <protection hidden="1"/>
    </xf>
    <xf numFmtId="0" fontId="4" fillId="0" borderId="5" xfId="0" applyNumberFormat="1" applyFont="1" applyBorder="1" applyAlignment="1" applyProtection="1">
      <alignment horizontal="center" vertical="center"/>
      <protection hidden="1"/>
    </xf>
    <xf numFmtId="0" fontId="4" fillId="14" borderId="5" xfId="0" applyNumberFormat="1" applyFont="1" applyFill="1" applyBorder="1" applyProtection="1">
      <protection hidden="1"/>
    </xf>
    <xf numFmtId="0" fontId="4" fillId="0" borderId="5" xfId="0" applyNumberFormat="1" applyFont="1" applyBorder="1" applyProtection="1">
      <protection hidden="1"/>
    </xf>
    <xf numFmtId="0" fontId="4" fillId="14" borderId="6" xfId="0" applyNumberFormat="1" applyFont="1" applyFill="1" applyBorder="1" applyProtection="1">
      <protection hidden="1"/>
    </xf>
    <xf numFmtId="0" fontId="4" fillId="0" borderId="6" xfId="0" applyNumberFormat="1" applyFont="1" applyBorder="1" applyProtection="1">
      <protection hidden="1"/>
    </xf>
    <xf numFmtId="0" fontId="1" fillId="0" borderId="0" xfId="0" applyFont="1" applyProtection="1">
      <protection hidden="1"/>
    </xf>
    <xf numFmtId="0" fontId="9" fillId="0" borderId="20" xfId="0" applyNumberFormat="1" applyFont="1" applyBorder="1" applyAlignment="1" applyProtection="1">
      <protection hidden="1"/>
    </xf>
    <xf numFmtId="164" fontId="1" fillId="0" borderId="21" xfId="0" applyNumberFormat="1" applyFont="1" applyBorder="1" applyProtection="1">
      <protection hidden="1"/>
    </xf>
    <xf numFmtId="0" fontId="0" fillId="0" borderId="0" xfId="0" applyNumberFormat="1" applyFont="1" applyAlignment="1" applyProtection="1">
      <protection hidden="1"/>
    </xf>
    <xf numFmtId="3" fontId="4" fillId="0" borderId="5" xfId="0" applyNumberFormat="1" applyFont="1" applyFill="1" applyBorder="1" applyProtection="1">
      <protection hidden="1"/>
    </xf>
    <xf numFmtId="4" fontId="4" fillId="0" borderId="5" xfId="0" applyNumberFormat="1" applyFont="1" applyFill="1" applyBorder="1" applyProtection="1"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7" fillId="12" borderId="9" xfId="0" applyFont="1" applyFill="1" applyBorder="1" applyAlignment="1" applyProtection="1">
      <alignment wrapText="1"/>
      <protection hidden="1"/>
    </xf>
    <xf numFmtId="0" fontId="7" fillId="0" borderId="11" xfId="0" applyFont="1" applyFill="1" applyBorder="1" applyAlignment="1" applyProtection="1">
      <alignment wrapText="1"/>
      <protection hidden="1"/>
    </xf>
    <xf numFmtId="0" fontId="7" fillId="0" borderId="11" xfId="0" applyFont="1" applyFill="1" applyBorder="1" applyAlignment="1" applyProtection="1">
      <alignment vertical="center" wrapText="1"/>
      <protection hidden="1"/>
    </xf>
    <xf numFmtId="0" fontId="4" fillId="16" borderId="4" xfId="0" applyFont="1" applyFill="1" applyBorder="1" applyAlignment="1" applyProtection="1">
      <alignment horizontal="center"/>
      <protection hidden="1"/>
    </xf>
    <xf numFmtId="164" fontId="4" fillId="0" borderId="2" xfId="0" applyNumberFormat="1" applyFont="1" applyFill="1" applyBorder="1" applyProtection="1"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7" fillId="12" borderId="11" xfId="0" applyFont="1" applyFill="1" applyBorder="1" applyAlignment="1" applyProtection="1">
      <alignment wrapText="1"/>
      <protection hidden="1"/>
    </xf>
    <xf numFmtId="3" fontId="4" fillId="0" borderId="2" xfId="0" applyNumberFormat="1" applyFont="1" applyFill="1" applyBorder="1" applyProtection="1">
      <protection hidden="1"/>
    </xf>
    <xf numFmtId="0" fontId="7" fillId="16" borderId="11" xfId="0" applyFont="1" applyFill="1" applyBorder="1" applyAlignment="1" applyProtection="1">
      <alignment vertical="center" wrapText="1"/>
      <protection hidden="1"/>
    </xf>
    <xf numFmtId="3" fontId="4" fillId="16" borderId="2" xfId="0" applyNumberFormat="1" applyFont="1" applyFill="1" applyBorder="1" applyProtection="1">
      <protection hidden="1"/>
    </xf>
    <xf numFmtId="172" fontId="4" fillId="16" borderId="2" xfId="0" applyNumberFormat="1" applyFont="1" applyFill="1" applyBorder="1" applyProtection="1">
      <protection hidden="1"/>
    </xf>
    <xf numFmtId="4" fontId="4" fillId="0" borderId="2" xfId="0" applyNumberFormat="1" applyFont="1" applyFill="1" applyBorder="1" applyProtection="1">
      <protection hidden="1"/>
    </xf>
    <xf numFmtId="4" fontId="4" fillId="16" borderId="2" xfId="0" applyNumberFormat="1" applyFont="1" applyFill="1" applyBorder="1" applyProtection="1">
      <protection hidden="1"/>
    </xf>
    <xf numFmtId="1" fontId="5" fillId="3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4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5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6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7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8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9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10" borderId="5" xfId="0" applyNumberFormat="1" applyFont="1" applyFill="1" applyBorder="1" applyAlignment="1" applyProtection="1">
      <alignment horizontal="center" vertical="center" textRotation="90"/>
      <protection hidden="1"/>
    </xf>
    <xf numFmtId="1" fontId="6" fillId="11" borderId="5" xfId="0" applyNumberFormat="1" applyFont="1" applyFill="1" applyBorder="1" applyAlignment="1" applyProtection="1">
      <alignment horizontal="center" vertical="center" textRotation="90"/>
      <protection hidden="1"/>
    </xf>
    <xf numFmtId="1" fontId="5" fillId="12" borderId="5" xfId="0" applyNumberFormat="1" applyFont="1" applyFill="1" applyBorder="1" applyAlignment="1" applyProtection="1">
      <alignment horizontal="center" vertical="center" textRotation="90"/>
      <protection hidden="1"/>
    </xf>
    <xf numFmtId="1" fontId="4" fillId="14" borderId="5" xfId="0" applyNumberFormat="1" applyFont="1" applyFill="1" applyBorder="1" applyProtection="1">
      <protection hidden="1"/>
    </xf>
    <xf numFmtId="1" fontId="4" fillId="14" borderId="10" xfId="0" applyNumberFormat="1" applyFont="1" applyFill="1" applyBorder="1" applyProtection="1">
      <protection hidden="1"/>
    </xf>
    <xf numFmtId="1" fontId="4" fillId="14" borderId="10" xfId="0" applyNumberFormat="1" applyFont="1" applyFill="1" applyBorder="1" applyAlignment="1" applyProtection="1">
      <alignment horizontal="right"/>
      <protection hidden="1"/>
    </xf>
    <xf numFmtId="1" fontId="5" fillId="0" borderId="16" xfId="0" applyNumberFormat="1" applyFont="1" applyBorder="1" applyProtection="1">
      <protection hidden="1"/>
    </xf>
    <xf numFmtId="2" fontId="4" fillId="0" borderId="5" xfId="0" applyNumberFormat="1" applyFont="1" applyFill="1" applyBorder="1" applyProtection="1">
      <protection hidden="1"/>
    </xf>
    <xf numFmtId="2" fontId="4" fillId="16" borderId="7" xfId="0" applyNumberFormat="1" applyFont="1" applyFill="1" applyBorder="1" applyProtection="1">
      <protection hidden="1"/>
    </xf>
    <xf numFmtId="2" fontId="4" fillId="0" borderId="4" xfId="0" applyNumberFormat="1" applyFont="1" applyBorder="1" applyAlignment="1" applyProtection="1">
      <alignment horizontal="right" wrapText="1"/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protection hidden="1"/>
    </xf>
    <xf numFmtId="1" fontId="4" fillId="0" borderId="19" xfId="0" applyNumberFormat="1" applyFont="1" applyBorder="1" applyAlignment="1" applyProtection="1">
      <alignment horizontal="right"/>
      <protection hidden="1"/>
    </xf>
    <xf numFmtId="0" fontId="5" fillId="0" borderId="2" xfId="0" applyFont="1" applyBorder="1" applyAlignment="1" applyProtection="1">
      <protection hidden="1"/>
    </xf>
    <xf numFmtId="0" fontId="5" fillId="18" borderId="2" xfId="0" applyFont="1" applyFill="1" applyBorder="1" applyAlignment="1" applyProtection="1">
      <protection hidden="1"/>
    </xf>
    <xf numFmtId="0" fontId="3" fillId="16" borderId="3" xfId="0" applyFont="1" applyFill="1" applyBorder="1" applyAlignment="1" applyProtection="1">
      <protection hidden="1"/>
    </xf>
    <xf numFmtId="0" fontId="3" fillId="16" borderId="4" xfId="0" applyFont="1" applyFill="1" applyBorder="1" applyAlignment="1" applyProtection="1">
      <protection hidden="1"/>
    </xf>
    <xf numFmtId="0" fontId="0" fillId="16" borderId="11" xfId="0" applyFont="1" applyFill="1" applyBorder="1" applyAlignment="1" applyProtection="1">
      <protection hidden="1"/>
    </xf>
    <xf numFmtId="0" fontId="0" fillId="0" borderId="11" xfId="0" applyFont="1" applyFill="1" applyBorder="1" applyAlignment="1" applyProtection="1">
      <protection hidden="1"/>
    </xf>
    <xf numFmtId="0" fontId="9" fillId="0" borderId="11" xfId="0" applyFont="1" applyBorder="1" applyAlignment="1" applyProtection="1">
      <protection hidden="1"/>
    </xf>
    <xf numFmtId="1" fontId="3" fillId="16" borderId="3" xfId="0" applyNumberFormat="1" applyFont="1" applyFill="1" applyBorder="1" applyAlignment="1" applyProtection="1">
      <protection hidden="1"/>
    </xf>
    <xf numFmtId="1" fontId="3" fillId="0" borderId="3" xfId="0" applyNumberFormat="1" applyFont="1" applyBorder="1" applyAlignment="1" applyProtection="1">
      <protection hidden="1"/>
    </xf>
    <xf numFmtId="1" fontId="4" fillId="14" borderId="5" xfId="0" applyNumberFormat="1" applyFont="1" applyFill="1" applyBorder="1" applyAlignment="1" applyProtection="1">
      <protection hidden="1"/>
    </xf>
    <xf numFmtId="0" fontId="0" fillId="16" borderId="0" xfId="0" applyFont="1" applyFill="1" applyAlignment="1" applyProtection="1">
      <protection hidden="1"/>
    </xf>
    <xf numFmtId="0" fontId="3" fillId="0" borderId="3" xfId="0" applyFont="1" applyBorder="1" applyAlignment="1" applyProtection="1">
      <protection hidden="1"/>
    </xf>
    <xf numFmtId="0" fontId="5" fillId="0" borderId="2" xfId="0" applyFont="1" applyBorder="1" applyAlignment="1" applyProtection="1">
      <alignment horizontal="right"/>
      <protection hidden="1"/>
    </xf>
    <xf numFmtId="1" fontId="12" fillId="0" borderId="3" xfId="0" applyNumberFormat="1" applyFont="1" applyBorder="1" applyAlignment="1" applyProtection="1">
      <alignment horizontal="center"/>
      <protection hidden="1"/>
    </xf>
    <xf numFmtId="0" fontId="1" fillId="14" borderId="2" xfId="0" applyFont="1" applyFill="1" applyBorder="1" applyAlignment="1" applyProtection="1">
      <protection hidden="1"/>
    </xf>
    <xf numFmtId="0" fontId="3" fillId="14" borderId="3" xfId="0" applyFont="1" applyFill="1" applyBorder="1" applyAlignment="1" applyProtection="1">
      <protection hidden="1"/>
    </xf>
    <xf numFmtId="0" fontId="3" fillId="14" borderId="4" xfId="0" applyFont="1" applyFill="1" applyBorder="1" applyAlignme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protection hidden="1"/>
    </xf>
    <xf numFmtId="0" fontId="3" fillId="0" borderId="4" xfId="0" applyFont="1" applyBorder="1" applyAlignment="1" applyProtection="1">
      <protection hidden="1"/>
    </xf>
    <xf numFmtId="1" fontId="11" fillId="0" borderId="3" xfId="0" applyNumberFormat="1" applyFont="1" applyBorder="1" applyAlignment="1" applyProtection="1">
      <alignment horizontal="right"/>
      <protection hidden="1"/>
    </xf>
    <xf numFmtId="1" fontId="11" fillId="0" borderId="22" xfId="0" applyNumberFormat="1" applyFont="1" applyBorder="1" applyAlignment="1" applyProtection="1">
      <alignment horizontal="right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9"/>
  <sheetViews>
    <sheetView tabSelected="1" workbookViewId="0">
      <selection activeCell="B3" sqref="B3:D3"/>
    </sheetView>
  </sheetViews>
  <sheetFormatPr defaultColWidth="14.42578125" defaultRowHeight="15" customHeight="1" x14ac:dyDescent="0.25"/>
  <cols>
    <col min="1" max="1" width="18" style="24" customWidth="1"/>
    <col min="2" max="4" width="14.42578125" style="24"/>
    <col min="5" max="5" width="18" style="24" customWidth="1"/>
    <col min="6" max="16384" width="14.42578125" style="24"/>
  </cols>
  <sheetData>
    <row r="1" spans="1:26" x14ac:dyDescent="0.25">
      <c r="A1" s="23"/>
      <c r="B1" s="23"/>
      <c r="C1" s="23"/>
      <c r="D1" s="23"/>
      <c r="E1" s="189" t="s">
        <v>0</v>
      </c>
      <c r="F1" s="190"/>
      <c r="G1" s="190"/>
      <c r="H1" s="190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x14ac:dyDescent="0.25">
      <c r="A2" s="191" t="s">
        <v>1</v>
      </c>
      <c r="B2" s="192"/>
      <c r="C2" s="192"/>
      <c r="D2" s="193"/>
      <c r="E2" s="191" t="s">
        <v>2</v>
      </c>
      <c r="F2" s="192"/>
      <c r="G2" s="192"/>
      <c r="H2" s="19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x14ac:dyDescent="0.25">
      <c r="A3" s="25" t="s">
        <v>3</v>
      </c>
      <c r="B3" s="186"/>
      <c r="C3" s="187"/>
      <c r="D3" s="188"/>
      <c r="E3" s="25" t="s">
        <v>3</v>
      </c>
      <c r="F3" s="186"/>
      <c r="G3" s="187"/>
      <c r="H3" s="188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x14ac:dyDescent="0.25">
      <c r="A4" s="25" t="s">
        <v>4</v>
      </c>
      <c r="B4" s="186"/>
      <c r="C4" s="187"/>
      <c r="D4" s="188"/>
      <c r="E4" s="25" t="s">
        <v>4</v>
      </c>
      <c r="F4" s="186"/>
      <c r="G4" s="187"/>
      <c r="H4" s="188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x14ac:dyDescent="0.25">
      <c r="A5" s="25" t="s">
        <v>5</v>
      </c>
      <c r="B5" s="186"/>
      <c r="C5" s="187"/>
      <c r="D5" s="188"/>
      <c r="E5" s="25" t="s">
        <v>5</v>
      </c>
      <c r="F5" s="186"/>
      <c r="G5" s="187"/>
      <c r="H5" s="188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x14ac:dyDescent="0.25">
      <c r="A6" s="25" t="s">
        <v>6</v>
      </c>
      <c r="B6" s="186"/>
      <c r="C6" s="187"/>
      <c r="D6" s="188"/>
      <c r="E6" s="25" t="s">
        <v>6</v>
      </c>
      <c r="F6" s="186"/>
      <c r="G6" s="187"/>
      <c r="H6" s="188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x14ac:dyDescent="0.25">
      <c r="A7" s="25" t="s">
        <v>7</v>
      </c>
      <c r="B7" s="186"/>
      <c r="C7" s="187"/>
      <c r="D7" s="188"/>
      <c r="E7" s="25" t="s">
        <v>7</v>
      </c>
      <c r="F7" s="186"/>
      <c r="G7" s="187"/>
      <c r="H7" s="188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x14ac:dyDescent="0.25">
      <c r="A8" s="25" t="s">
        <v>8</v>
      </c>
      <c r="B8" s="186"/>
      <c r="C8" s="187"/>
      <c r="D8" s="188"/>
      <c r="E8" s="25" t="s">
        <v>9</v>
      </c>
      <c r="F8" s="186"/>
      <c r="G8" s="187"/>
      <c r="H8" s="188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x14ac:dyDescent="0.25">
      <c r="A9" s="25" t="s">
        <v>9</v>
      </c>
      <c r="B9" s="186"/>
      <c r="C9" s="187"/>
      <c r="D9" s="188"/>
      <c r="E9" s="25" t="s">
        <v>10</v>
      </c>
      <c r="F9" s="186"/>
      <c r="G9" s="187"/>
      <c r="H9" s="188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x14ac:dyDescent="0.25">
      <c r="A10" s="25" t="s">
        <v>10</v>
      </c>
      <c r="B10" s="186"/>
      <c r="C10" s="187"/>
      <c r="D10" s="188"/>
      <c r="E10" s="25" t="s">
        <v>11</v>
      </c>
      <c r="F10" s="186"/>
      <c r="G10" s="187"/>
      <c r="H10" s="188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x14ac:dyDescent="0.25">
      <c r="A11" s="25" t="s">
        <v>11</v>
      </c>
      <c r="B11" s="186"/>
      <c r="C11" s="187"/>
      <c r="D11" s="188"/>
      <c r="E11" s="25" t="s">
        <v>12</v>
      </c>
      <c r="F11" s="186"/>
      <c r="G11" s="187"/>
      <c r="H11" s="188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6" spans="1:26" ht="15" customHeight="1" x14ac:dyDescent="0.25">
      <c r="A16" s="26" t="s">
        <v>13</v>
      </c>
      <c r="B16" s="26" t="s">
        <v>14</v>
      </c>
      <c r="C16" s="26" t="s">
        <v>15</v>
      </c>
      <c r="D16" s="27" t="s">
        <v>16</v>
      </c>
      <c r="E16" s="26" t="s">
        <v>17</v>
      </c>
    </row>
    <row r="17" spans="1:5" ht="15" customHeight="1" x14ac:dyDescent="0.25">
      <c r="A17" s="28" t="s">
        <v>18</v>
      </c>
      <c r="B17" s="28">
        <f>'HOLDS PE'!P39</f>
        <v>0</v>
      </c>
      <c r="C17" s="28">
        <f>'HOLDS PE'!Q39</f>
        <v>0</v>
      </c>
      <c r="D17" s="29">
        <f>'HOLDS PE'!R39</f>
        <v>0</v>
      </c>
      <c r="E17" s="30">
        <f>'HOLDS PE'!S39</f>
        <v>0</v>
      </c>
    </row>
    <row r="18" spans="1:5" ht="15" customHeight="1" x14ac:dyDescent="0.25">
      <c r="A18" s="28" t="s">
        <v>19</v>
      </c>
      <c r="B18" s="28">
        <f>'HOLDS PU'!P51</f>
        <v>0</v>
      </c>
      <c r="C18" s="28">
        <f>'HOLDS PU'!Q51</f>
        <v>0</v>
      </c>
      <c r="D18" s="29">
        <f>'HOLDS PU'!R51</f>
        <v>0</v>
      </c>
      <c r="E18" s="30">
        <f>'HOLDS PU'!S51</f>
        <v>0</v>
      </c>
    </row>
    <row r="19" spans="1:5" ht="15" customHeight="1" x14ac:dyDescent="0.25">
      <c r="A19" s="28" t="s">
        <v>20</v>
      </c>
      <c r="B19" s="28">
        <f>Macros!P95</f>
        <v>0</v>
      </c>
      <c r="C19" s="28">
        <f>Macros!Q95</f>
        <v>0</v>
      </c>
      <c r="D19" s="29">
        <f>Macros!R95</f>
        <v>0</v>
      </c>
      <c r="E19" s="30">
        <f>Macros!S95</f>
        <v>0</v>
      </c>
    </row>
    <row r="20" spans="1:5" ht="15" customHeight="1" x14ac:dyDescent="0.25">
      <c r="A20" s="28" t="s">
        <v>21</v>
      </c>
      <c r="B20" s="28">
        <f>DownHolds!P5</f>
        <v>0</v>
      </c>
      <c r="C20" s="28">
        <f>DownHolds!Q5</f>
        <v>0</v>
      </c>
      <c r="D20" s="29">
        <f>DownHolds!Q5</f>
        <v>0</v>
      </c>
      <c r="E20" s="30">
        <f>DownHolds!R5</f>
        <v>0</v>
      </c>
    </row>
    <row r="21" spans="1:5" ht="15" customHeight="1" x14ac:dyDescent="0.25">
      <c r="A21" s="28" t="s">
        <v>22</v>
      </c>
      <c r="B21" s="28">
        <f>Volumes!P50</f>
        <v>0</v>
      </c>
      <c r="C21" s="28">
        <f>Volumes!Q50</f>
        <v>0</v>
      </c>
      <c r="D21" s="29">
        <f>Volumes!R50</f>
        <v>0</v>
      </c>
      <c r="E21" s="31">
        <f>Volumes!S50</f>
        <v>0</v>
      </c>
    </row>
    <row r="22" spans="1:5" ht="15" customHeight="1" thickBot="1" x14ac:dyDescent="0.3">
      <c r="A22" s="32" t="s">
        <v>23</v>
      </c>
      <c r="B22" s="32">
        <f>training!D6</f>
        <v>0</v>
      </c>
      <c r="C22" s="32">
        <f>training!E6</f>
        <v>0</v>
      </c>
      <c r="D22" s="33">
        <f>training!F6</f>
        <v>0</v>
      </c>
      <c r="E22" s="34">
        <f>training!E6</f>
        <v>0</v>
      </c>
    </row>
    <row r="23" spans="1:5" ht="15" customHeight="1" x14ac:dyDescent="0.25">
      <c r="B23" s="35">
        <f>SUM(B17:B22)</f>
        <v>0</v>
      </c>
      <c r="C23" s="35">
        <f>SUM(C17:C22)</f>
        <v>0</v>
      </c>
      <c r="D23" s="36"/>
      <c r="E23" s="37">
        <f t="shared" ref="E23" si="0">SUM(E17:E22)</f>
        <v>0</v>
      </c>
    </row>
    <row r="24" spans="1:5" ht="15" customHeight="1" x14ac:dyDescent="0.25">
      <c r="C24" s="38"/>
    </row>
    <row r="25" spans="1:5" ht="15" customHeight="1" x14ac:dyDescent="0.25">
      <c r="C25" s="39"/>
      <c r="D25" s="39" t="s">
        <v>24</v>
      </c>
      <c r="E25" s="29">
        <f>SUM(D17:D22)</f>
        <v>0</v>
      </c>
    </row>
    <row r="26" spans="1:5" ht="15" customHeight="1" x14ac:dyDescent="0.25">
      <c r="C26" s="40" t="s">
        <v>25</v>
      </c>
      <c r="D26" s="41">
        <v>0</v>
      </c>
      <c r="E26" s="42">
        <f>E25*D26</f>
        <v>0</v>
      </c>
    </row>
    <row r="27" spans="1:5" ht="15" customHeight="1" x14ac:dyDescent="0.25">
      <c r="C27" s="40"/>
      <c r="D27" s="43" t="s">
        <v>26</v>
      </c>
      <c r="E27" s="44">
        <f>E25-E26</f>
        <v>0</v>
      </c>
    </row>
    <row r="28" spans="1:5" ht="15" customHeight="1" thickBot="1" x14ac:dyDescent="0.3">
      <c r="D28" s="39" t="s">
        <v>27</v>
      </c>
      <c r="E28" s="44">
        <f>E27*1.21-E27</f>
        <v>0</v>
      </c>
    </row>
    <row r="29" spans="1:5" ht="15" customHeight="1" thickBot="1" x14ac:dyDescent="0.3">
      <c r="D29" s="39" t="s">
        <v>28</v>
      </c>
      <c r="E29" s="45">
        <f>E27+E28</f>
        <v>0</v>
      </c>
    </row>
    <row r="31" spans="1:5" ht="15" customHeight="1" x14ac:dyDescent="0.25">
      <c r="A31" s="39" t="s">
        <v>29</v>
      </c>
    </row>
    <row r="38" spans="1:1" ht="15" customHeight="1" x14ac:dyDescent="0.25">
      <c r="A38" s="24" t="s">
        <v>30</v>
      </c>
    </row>
    <row r="39" spans="1:1" ht="15" customHeight="1" x14ac:dyDescent="0.25">
      <c r="A39" s="39" t="s">
        <v>290</v>
      </c>
    </row>
  </sheetData>
  <sheetProtection algorithmName="SHA-512" hashValue="wv0RfykPJD1dccnUL+k+wv0T6XRnxbdjw3V3DkHVt3l9+TkXwISvH6ZWqq57Pfpv4Sy5kTxKvoml0bq8sT8c/A==" saltValue="5bW86tSpB7j5xC22ZY85hw==" spinCount="100000" sheet="1" objects="1" scenarios="1"/>
  <protectedRanges>
    <protectedRange sqref="B3:D11 F3:H11" name="Range2"/>
    <protectedRange sqref="D26" name="Range1"/>
  </protectedRanges>
  <mergeCells count="21">
    <mergeCell ref="B6:D6"/>
    <mergeCell ref="F6:H6"/>
    <mergeCell ref="B7:D7"/>
    <mergeCell ref="F7:H7"/>
    <mergeCell ref="B8:D8"/>
    <mergeCell ref="F8:H8"/>
    <mergeCell ref="B9:D9"/>
    <mergeCell ref="B10:D10"/>
    <mergeCell ref="B11:D11"/>
    <mergeCell ref="F10:H10"/>
    <mergeCell ref="F11:H11"/>
    <mergeCell ref="F9:H9"/>
    <mergeCell ref="F4:H4"/>
    <mergeCell ref="F5:H5"/>
    <mergeCell ref="E1:H1"/>
    <mergeCell ref="A2:D2"/>
    <mergeCell ref="E2:H2"/>
    <mergeCell ref="B3:D3"/>
    <mergeCell ref="F3:H3"/>
    <mergeCell ref="B4:D4"/>
    <mergeCell ref="B5:D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3"/>
  <sheetViews>
    <sheetView workbookViewId="0">
      <pane ySplit="1" topLeftCell="A2" activePane="bottomLeft" state="frozen"/>
      <selection pane="bottomLeft" activeCell="K13" sqref="K13"/>
    </sheetView>
  </sheetViews>
  <sheetFormatPr defaultColWidth="14.42578125" defaultRowHeight="15" customHeight="1" x14ac:dyDescent="0.25"/>
  <cols>
    <col min="1" max="1" width="24" style="24" customWidth="1"/>
    <col min="2" max="2" width="10.140625" style="24" customWidth="1"/>
    <col min="3" max="4" width="9.140625" style="24" customWidth="1"/>
    <col min="5" max="5" width="6.7109375" style="24" customWidth="1"/>
    <col min="6" max="15" width="5.42578125" style="106" customWidth="1"/>
    <col min="16" max="17" width="6" style="24" customWidth="1"/>
    <col min="18" max="18" width="12.140625" style="24" customWidth="1"/>
    <col min="19" max="19" width="8.7109375" style="24" customWidth="1"/>
    <col min="20" max="16384" width="14.42578125" style="24"/>
  </cols>
  <sheetData>
    <row r="1" spans="1:19" ht="72" customHeight="1" x14ac:dyDescent="0.25">
      <c r="A1" s="46" t="s">
        <v>31</v>
      </c>
      <c r="B1" s="47" t="s">
        <v>32</v>
      </c>
      <c r="C1" s="46" t="s">
        <v>24</v>
      </c>
      <c r="D1" s="46" t="s">
        <v>33</v>
      </c>
      <c r="E1" s="46" t="s">
        <v>34</v>
      </c>
      <c r="F1" s="152" t="s">
        <v>35</v>
      </c>
      <c r="G1" s="153" t="s">
        <v>36</v>
      </c>
      <c r="H1" s="154" t="s">
        <v>37</v>
      </c>
      <c r="I1" s="155" t="s">
        <v>38</v>
      </c>
      <c r="J1" s="156" t="s">
        <v>39</v>
      </c>
      <c r="K1" s="157" t="s">
        <v>40</v>
      </c>
      <c r="L1" s="158" t="s">
        <v>41</v>
      </c>
      <c r="M1" s="159" t="s">
        <v>42</v>
      </c>
      <c r="N1" s="160" t="s">
        <v>43</v>
      </c>
      <c r="O1" s="161" t="s">
        <v>44</v>
      </c>
      <c r="P1" s="46" t="s">
        <v>14</v>
      </c>
      <c r="Q1" s="46" t="s">
        <v>15</v>
      </c>
      <c r="R1" s="46" t="s">
        <v>45</v>
      </c>
      <c r="S1" s="47" t="s">
        <v>46</v>
      </c>
    </row>
    <row r="2" spans="1:19" x14ac:dyDescent="0.25">
      <c r="A2" s="173"/>
      <c r="B2" s="174"/>
      <c r="C2" s="174"/>
      <c r="D2" s="174"/>
      <c r="E2" s="174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4"/>
      <c r="Q2" s="174"/>
      <c r="R2" s="174"/>
      <c r="S2" s="175"/>
    </row>
    <row r="3" spans="1:19" x14ac:dyDescent="0.25">
      <c r="A3" s="176" t="s">
        <v>47</v>
      </c>
      <c r="B3" s="142" t="s">
        <v>48</v>
      </c>
      <c r="C3" s="3">
        <v>320</v>
      </c>
      <c r="D3" s="58">
        <v>30</v>
      </c>
      <c r="E3" s="5">
        <v>22.94</v>
      </c>
      <c r="F3" s="162"/>
      <c r="G3" s="162"/>
      <c r="H3" s="181"/>
      <c r="I3" s="162"/>
      <c r="J3" s="162"/>
      <c r="K3" s="162"/>
      <c r="L3" s="162"/>
      <c r="M3" s="181"/>
      <c r="N3" s="162"/>
      <c r="O3" s="162"/>
      <c r="P3" s="9">
        <f t="shared" ref="P3:P27" si="0">SUM(F3:O3)</f>
        <v>0</v>
      </c>
      <c r="Q3" s="9">
        <f t="shared" ref="Q3:Q27" si="1">P3*D3</f>
        <v>0</v>
      </c>
      <c r="R3" s="8">
        <f t="shared" ref="R3:R27" si="2">C3*P3</f>
        <v>0</v>
      </c>
      <c r="S3" s="19">
        <f t="shared" ref="S3:S27" si="3">E3*P3</f>
        <v>0</v>
      </c>
    </row>
    <row r="4" spans="1:19" x14ac:dyDescent="0.25">
      <c r="A4" s="177" t="s">
        <v>49</v>
      </c>
      <c r="B4" s="138" t="s">
        <v>48</v>
      </c>
      <c r="C4" s="114">
        <v>138.6</v>
      </c>
      <c r="D4" s="136">
        <v>6</v>
      </c>
      <c r="E4" s="137">
        <v>11.55</v>
      </c>
      <c r="F4" s="162"/>
      <c r="G4" s="162"/>
      <c r="H4" s="181"/>
      <c r="I4" s="162"/>
      <c r="J4" s="162"/>
      <c r="K4" s="162"/>
      <c r="L4" s="162"/>
      <c r="M4" s="181"/>
      <c r="N4" s="162"/>
      <c r="O4" s="162"/>
      <c r="P4" s="9">
        <f t="shared" si="0"/>
        <v>0</v>
      </c>
      <c r="Q4" s="9">
        <f t="shared" si="1"/>
        <v>0</v>
      </c>
      <c r="R4" s="8">
        <f t="shared" si="2"/>
        <v>0</v>
      </c>
      <c r="S4" s="19">
        <f t="shared" si="3"/>
        <v>0</v>
      </c>
    </row>
    <row r="5" spans="1:19" x14ac:dyDescent="0.25">
      <c r="A5" s="177" t="s">
        <v>50</v>
      </c>
      <c r="B5" s="138" t="s">
        <v>48</v>
      </c>
      <c r="C5" s="114">
        <v>94.95</v>
      </c>
      <c r="D5" s="136">
        <v>6</v>
      </c>
      <c r="E5" s="137">
        <v>6.33</v>
      </c>
      <c r="F5" s="162"/>
      <c r="G5" s="162"/>
      <c r="H5" s="181"/>
      <c r="I5" s="162"/>
      <c r="J5" s="162"/>
      <c r="K5" s="162"/>
      <c r="L5" s="162"/>
      <c r="M5" s="181"/>
      <c r="N5" s="162"/>
      <c r="O5" s="162"/>
      <c r="P5" s="9">
        <f t="shared" si="0"/>
        <v>0</v>
      </c>
      <c r="Q5" s="9">
        <f t="shared" si="1"/>
        <v>0</v>
      </c>
      <c r="R5" s="8">
        <f t="shared" si="2"/>
        <v>0</v>
      </c>
      <c r="S5" s="19">
        <f t="shared" si="3"/>
        <v>0</v>
      </c>
    </row>
    <row r="6" spans="1:19" x14ac:dyDescent="0.25">
      <c r="A6" s="177" t="s">
        <v>51</v>
      </c>
      <c r="B6" s="138" t="s">
        <v>48</v>
      </c>
      <c r="C6" s="114">
        <v>58.5</v>
      </c>
      <c r="D6" s="136">
        <v>6</v>
      </c>
      <c r="E6" s="137">
        <v>3.25</v>
      </c>
      <c r="F6" s="162"/>
      <c r="G6" s="162"/>
      <c r="H6" s="181"/>
      <c r="I6" s="162"/>
      <c r="J6" s="162"/>
      <c r="K6" s="162"/>
      <c r="L6" s="162"/>
      <c r="M6" s="181"/>
      <c r="N6" s="162"/>
      <c r="O6" s="162"/>
      <c r="P6" s="9">
        <f t="shared" si="0"/>
        <v>0</v>
      </c>
      <c r="Q6" s="9">
        <f t="shared" si="1"/>
        <v>0</v>
      </c>
      <c r="R6" s="8">
        <f t="shared" si="2"/>
        <v>0</v>
      </c>
      <c r="S6" s="19">
        <f t="shared" si="3"/>
        <v>0</v>
      </c>
    </row>
    <row r="7" spans="1:19" x14ac:dyDescent="0.25">
      <c r="A7" s="140" t="s">
        <v>52</v>
      </c>
      <c r="B7" s="138" t="s">
        <v>48</v>
      </c>
      <c r="C7" s="114">
        <v>24.6</v>
      </c>
      <c r="D7" s="136">
        <v>6</v>
      </c>
      <c r="E7" s="137">
        <v>1.23</v>
      </c>
      <c r="F7" s="162"/>
      <c r="G7" s="162"/>
      <c r="H7" s="181"/>
      <c r="I7" s="162"/>
      <c r="J7" s="162"/>
      <c r="K7" s="162"/>
      <c r="L7" s="162"/>
      <c r="M7" s="181"/>
      <c r="N7" s="162"/>
      <c r="O7" s="162"/>
      <c r="P7" s="9">
        <f t="shared" si="0"/>
        <v>0</v>
      </c>
      <c r="Q7" s="9">
        <f t="shared" si="1"/>
        <v>0</v>
      </c>
      <c r="R7" s="8">
        <f t="shared" si="2"/>
        <v>0</v>
      </c>
      <c r="S7" s="19">
        <f t="shared" si="3"/>
        <v>0</v>
      </c>
    </row>
    <row r="8" spans="1:19" x14ac:dyDescent="0.25">
      <c r="A8" s="141" t="s">
        <v>53</v>
      </c>
      <c r="B8" s="138" t="s">
        <v>48</v>
      </c>
      <c r="C8" s="114">
        <v>11.62</v>
      </c>
      <c r="D8" s="136">
        <v>6</v>
      </c>
      <c r="E8" s="137">
        <v>0.57999999999999996</v>
      </c>
      <c r="F8" s="162"/>
      <c r="G8" s="162"/>
      <c r="H8" s="181"/>
      <c r="I8" s="162"/>
      <c r="J8" s="162"/>
      <c r="K8" s="162"/>
      <c r="L8" s="162"/>
      <c r="M8" s="181"/>
      <c r="N8" s="162"/>
      <c r="O8" s="162"/>
      <c r="P8" s="9">
        <f t="shared" si="0"/>
        <v>0</v>
      </c>
      <c r="Q8" s="9">
        <f t="shared" si="1"/>
        <v>0</v>
      </c>
      <c r="R8" s="8">
        <f t="shared" si="2"/>
        <v>0</v>
      </c>
      <c r="S8" s="19">
        <f t="shared" si="3"/>
        <v>0</v>
      </c>
    </row>
    <row r="9" spans="1:19" x14ac:dyDescent="0.25">
      <c r="A9" s="147" t="s">
        <v>54</v>
      </c>
      <c r="B9" s="142" t="s">
        <v>48</v>
      </c>
      <c r="C9" s="12">
        <v>445</v>
      </c>
      <c r="D9" s="148">
        <v>30</v>
      </c>
      <c r="E9" s="151">
        <v>31.55</v>
      </c>
      <c r="F9" s="162"/>
      <c r="G9" s="162"/>
      <c r="H9" s="181"/>
      <c r="I9" s="162"/>
      <c r="J9" s="162"/>
      <c r="K9" s="162"/>
      <c r="L9" s="162"/>
      <c r="M9" s="181"/>
      <c r="N9" s="162"/>
      <c r="O9" s="162"/>
      <c r="P9" s="9">
        <f t="shared" si="0"/>
        <v>0</v>
      </c>
      <c r="Q9" s="9">
        <f t="shared" si="1"/>
        <v>0</v>
      </c>
      <c r="R9" s="8">
        <f t="shared" si="2"/>
        <v>0</v>
      </c>
      <c r="S9" s="19">
        <f t="shared" si="3"/>
        <v>0</v>
      </c>
    </row>
    <row r="10" spans="1:19" x14ac:dyDescent="0.25">
      <c r="A10" s="141" t="s">
        <v>55</v>
      </c>
      <c r="B10" s="138" t="s">
        <v>48</v>
      </c>
      <c r="C10" s="143">
        <v>221.5</v>
      </c>
      <c r="D10" s="146">
        <v>6</v>
      </c>
      <c r="E10" s="150">
        <v>18.45</v>
      </c>
      <c r="F10" s="162"/>
      <c r="G10" s="162"/>
      <c r="H10" s="181"/>
      <c r="I10" s="162"/>
      <c r="J10" s="162"/>
      <c r="K10" s="162"/>
      <c r="L10" s="162"/>
      <c r="M10" s="181"/>
      <c r="N10" s="162"/>
      <c r="O10" s="162"/>
      <c r="P10" s="9">
        <f t="shared" si="0"/>
        <v>0</v>
      </c>
      <c r="Q10" s="9">
        <f t="shared" si="1"/>
        <v>0</v>
      </c>
      <c r="R10" s="8">
        <f t="shared" si="2"/>
        <v>0</v>
      </c>
      <c r="S10" s="19">
        <f t="shared" si="3"/>
        <v>0</v>
      </c>
    </row>
    <row r="11" spans="1:19" x14ac:dyDescent="0.25">
      <c r="A11" s="141" t="s">
        <v>56</v>
      </c>
      <c r="B11" s="138" t="s">
        <v>48</v>
      </c>
      <c r="C11" s="143">
        <v>82.9</v>
      </c>
      <c r="D11" s="146">
        <v>6</v>
      </c>
      <c r="E11" s="150">
        <v>5.52</v>
      </c>
      <c r="F11" s="162"/>
      <c r="G11" s="162"/>
      <c r="H11" s="181"/>
      <c r="I11" s="162"/>
      <c r="J11" s="162"/>
      <c r="K11" s="162"/>
      <c r="L11" s="162"/>
      <c r="M11" s="181"/>
      <c r="N11" s="162"/>
      <c r="O11" s="162"/>
      <c r="P11" s="9">
        <f t="shared" si="0"/>
        <v>0</v>
      </c>
      <c r="Q11" s="9">
        <f t="shared" si="1"/>
        <v>0</v>
      </c>
      <c r="R11" s="8">
        <f t="shared" si="2"/>
        <v>0</v>
      </c>
      <c r="S11" s="19">
        <f t="shared" si="3"/>
        <v>0</v>
      </c>
    </row>
    <row r="12" spans="1:19" x14ac:dyDescent="0.25">
      <c r="A12" s="141" t="s">
        <v>57</v>
      </c>
      <c r="B12" s="138" t="s">
        <v>48</v>
      </c>
      <c r="C12" s="143">
        <v>77.25</v>
      </c>
      <c r="D12" s="146">
        <v>6</v>
      </c>
      <c r="E12" s="150">
        <v>4.29</v>
      </c>
      <c r="F12" s="162"/>
      <c r="G12" s="162"/>
      <c r="H12" s="181"/>
      <c r="I12" s="162"/>
      <c r="J12" s="162"/>
      <c r="K12" s="162"/>
      <c r="L12" s="162"/>
      <c r="M12" s="181"/>
      <c r="N12" s="162"/>
      <c r="O12" s="162"/>
      <c r="P12" s="9">
        <f t="shared" si="0"/>
        <v>0</v>
      </c>
      <c r="Q12" s="9">
        <f t="shared" si="1"/>
        <v>0</v>
      </c>
      <c r="R12" s="8">
        <f t="shared" si="2"/>
        <v>0</v>
      </c>
      <c r="S12" s="19">
        <f t="shared" si="3"/>
        <v>0</v>
      </c>
    </row>
    <row r="13" spans="1:19" x14ac:dyDescent="0.25">
      <c r="A13" s="141" t="s">
        <v>58</v>
      </c>
      <c r="B13" s="138" t="s">
        <v>48</v>
      </c>
      <c r="C13" s="143">
        <v>65.36</v>
      </c>
      <c r="D13" s="146">
        <v>6</v>
      </c>
      <c r="E13" s="150">
        <v>3.27</v>
      </c>
      <c r="F13" s="162"/>
      <c r="G13" s="162"/>
      <c r="H13" s="181"/>
      <c r="I13" s="162"/>
      <c r="J13" s="162"/>
      <c r="K13" s="162"/>
      <c r="L13" s="162"/>
      <c r="M13" s="181"/>
      <c r="N13" s="162"/>
      <c r="O13" s="162"/>
      <c r="P13" s="9">
        <f t="shared" si="0"/>
        <v>0</v>
      </c>
      <c r="Q13" s="9">
        <f t="shared" si="1"/>
        <v>0</v>
      </c>
      <c r="R13" s="8">
        <f t="shared" si="2"/>
        <v>0</v>
      </c>
      <c r="S13" s="19">
        <f t="shared" si="3"/>
        <v>0</v>
      </c>
    </row>
    <row r="14" spans="1:19" x14ac:dyDescent="0.25">
      <c r="A14" s="141" t="s">
        <v>59</v>
      </c>
      <c r="B14" s="138" t="s">
        <v>48</v>
      </c>
      <c r="C14" s="143">
        <v>23.9</v>
      </c>
      <c r="D14" s="146">
        <v>6</v>
      </c>
      <c r="E14" s="150">
        <v>1.2</v>
      </c>
      <c r="F14" s="162"/>
      <c r="G14" s="162"/>
      <c r="H14" s="181"/>
      <c r="I14" s="162"/>
      <c r="J14" s="162"/>
      <c r="K14" s="162"/>
      <c r="L14" s="162"/>
      <c r="M14" s="181"/>
      <c r="N14" s="162"/>
      <c r="O14" s="162"/>
      <c r="P14" s="9">
        <f t="shared" si="0"/>
        <v>0</v>
      </c>
      <c r="Q14" s="9">
        <f t="shared" si="1"/>
        <v>0</v>
      </c>
      <c r="R14" s="8">
        <f t="shared" si="2"/>
        <v>0</v>
      </c>
      <c r="S14" s="19">
        <f t="shared" si="3"/>
        <v>0</v>
      </c>
    </row>
    <row r="15" spans="1:19" x14ac:dyDescent="0.25">
      <c r="A15" s="147" t="s">
        <v>60</v>
      </c>
      <c r="B15" s="142" t="s">
        <v>48</v>
      </c>
      <c r="C15" s="12">
        <v>420</v>
      </c>
      <c r="D15" s="148">
        <v>30</v>
      </c>
      <c r="E15" s="151">
        <v>29.75</v>
      </c>
      <c r="F15" s="162"/>
      <c r="G15" s="162"/>
      <c r="H15" s="181"/>
      <c r="I15" s="162"/>
      <c r="J15" s="162"/>
      <c r="K15" s="162"/>
      <c r="L15" s="162"/>
      <c r="M15" s="181"/>
      <c r="N15" s="162"/>
      <c r="O15" s="162"/>
      <c r="P15" s="9">
        <f t="shared" si="0"/>
        <v>0</v>
      </c>
      <c r="Q15" s="9">
        <f t="shared" si="1"/>
        <v>0</v>
      </c>
      <c r="R15" s="8">
        <f t="shared" si="2"/>
        <v>0</v>
      </c>
      <c r="S15" s="19">
        <f t="shared" si="3"/>
        <v>0</v>
      </c>
    </row>
    <row r="16" spans="1:19" x14ac:dyDescent="0.25">
      <c r="A16" s="178" t="s">
        <v>61</v>
      </c>
      <c r="B16" s="138" t="s">
        <v>48</v>
      </c>
      <c r="C16" s="143">
        <v>187.44</v>
      </c>
      <c r="D16" s="146">
        <v>6</v>
      </c>
      <c r="E16" s="150">
        <v>15.62</v>
      </c>
      <c r="F16" s="162"/>
      <c r="G16" s="162"/>
      <c r="H16" s="181"/>
      <c r="I16" s="162"/>
      <c r="J16" s="162"/>
      <c r="K16" s="162"/>
      <c r="L16" s="162"/>
      <c r="M16" s="181"/>
      <c r="N16" s="162"/>
      <c r="O16" s="162"/>
      <c r="P16" s="9">
        <f t="shared" si="0"/>
        <v>0</v>
      </c>
      <c r="Q16" s="9">
        <f t="shared" si="1"/>
        <v>0</v>
      </c>
      <c r="R16" s="8">
        <f t="shared" si="2"/>
        <v>0</v>
      </c>
      <c r="S16" s="19">
        <f t="shared" si="3"/>
        <v>0</v>
      </c>
    </row>
    <row r="17" spans="1:19" x14ac:dyDescent="0.25">
      <c r="A17" s="178" t="s">
        <v>62</v>
      </c>
      <c r="B17" s="138" t="s">
        <v>48</v>
      </c>
      <c r="C17" s="143">
        <v>108.75</v>
      </c>
      <c r="D17" s="146">
        <v>6</v>
      </c>
      <c r="E17" s="150">
        <v>7.25</v>
      </c>
      <c r="F17" s="162"/>
      <c r="G17" s="162"/>
      <c r="H17" s="181"/>
      <c r="I17" s="162"/>
      <c r="J17" s="162"/>
      <c r="K17" s="162"/>
      <c r="L17" s="162"/>
      <c r="M17" s="181"/>
      <c r="N17" s="162"/>
      <c r="O17" s="162"/>
      <c r="P17" s="9">
        <f t="shared" si="0"/>
        <v>0</v>
      </c>
      <c r="Q17" s="9">
        <f t="shared" si="1"/>
        <v>0</v>
      </c>
      <c r="R17" s="8">
        <f t="shared" si="2"/>
        <v>0</v>
      </c>
      <c r="S17" s="19">
        <f t="shared" si="3"/>
        <v>0</v>
      </c>
    </row>
    <row r="18" spans="1:19" x14ac:dyDescent="0.25">
      <c r="A18" s="178" t="s">
        <v>63</v>
      </c>
      <c r="B18" s="138" t="s">
        <v>48</v>
      </c>
      <c r="C18" s="143">
        <v>76.5</v>
      </c>
      <c r="D18" s="146">
        <v>6</v>
      </c>
      <c r="E18" s="150">
        <v>4.25</v>
      </c>
      <c r="F18" s="162"/>
      <c r="G18" s="162"/>
      <c r="H18" s="181"/>
      <c r="I18" s="162"/>
      <c r="J18" s="162"/>
      <c r="K18" s="162"/>
      <c r="L18" s="162"/>
      <c r="M18" s="181"/>
      <c r="N18" s="162"/>
      <c r="O18" s="162"/>
      <c r="P18" s="9">
        <f t="shared" si="0"/>
        <v>0</v>
      </c>
      <c r="Q18" s="9">
        <f t="shared" si="1"/>
        <v>0</v>
      </c>
      <c r="R18" s="8">
        <f t="shared" si="2"/>
        <v>0</v>
      </c>
      <c r="S18" s="19">
        <f t="shared" si="3"/>
        <v>0</v>
      </c>
    </row>
    <row r="19" spans="1:19" x14ac:dyDescent="0.25">
      <c r="A19" s="178" t="s">
        <v>64</v>
      </c>
      <c r="B19" s="138" t="s">
        <v>48</v>
      </c>
      <c r="C19" s="143">
        <v>36</v>
      </c>
      <c r="D19" s="146">
        <v>6</v>
      </c>
      <c r="E19" s="150">
        <v>1.8</v>
      </c>
      <c r="F19" s="162"/>
      <c r="G19" s="162"/>
      <c r="H19" s="181"/>
      <c r="I19" s="162"/>
      <c r="J19" s="162"/>
      <c r="K19" s="162"/>
      <c r="L19" s="162"/>
      <c r="M19" s="181"/>
      <c r="N19" s="162"/>
      <c r="O19" s="162"/>
      <c r="P19" s="9">
        <f t="shared" si="0"/>
        <v>0</v>
      </c>
      <c r="Q19" s="9">
        <f t="shared" si="1"/>
        <v>0</v>
      </c>
      <c r="R19" s="8">
        <f t="shared" si="2"/>
        <v>0</v>
      </c>
      <c r="S19" s="19">
        <f t="shared" si="3"/>
        <v>0</v>
      </c>
    </row>
    <row r="20" spans="1:19" x14ac:dyDescent="0.25">
      <c r="A20" s="178" t="s">
        <v>65</v>
      </c>
      <c r="B20" s="138" t="s">
        <v>48</v>
      </c>
      <c r="C20" s="143">
        <v>16.64</v>
      </c>
      <c r="D20" s="146">
        <v>6</v>
      </c>
      <c r="E20" s="150">
        <v>0.83199999999999996</v>
      </c>
      <c r="F20" s="162"/>
      <c r="G20" s="162"/>
      <c r="H20" s="181"/>
      <c r="I20" s="162"/>
      <c r="J20" s="162"/>
      <c r="K20" s="162"/>
      <c r="L20" s="162"/>
      <c r="M20" s="181"/>
      <c r="N20" s="162"/>
      <c r="O20" s="162"/>
      <c r="P20" s="9">
        <f t="shared" si="0"/>
        <v>0</v>
      </c>
      <c r="Q20" s="9">
        <f t="shared" si="1"/>
        <v>0</v>
      </c>
      <c r="R20" s="8">
        <f t="shared" si="2"/>
        <v>0</v>
      </c>
      <c r="S20" s="19">
        <f t="shared" si="3"/>
        <v>0</v>
      </c>
    </row>
    <row r="21" spans="1:19" x14ac:dyDescent="0.25">
      <c r="A21" s="182" t="s">
        <v>66</v>
      </c>
      <c r="B21" s="142" t="s">
        <v>48</v>
      </c>
      <c r="C21" s="12">
        <v>470</v>
      </c>
      <c r="D21" s="148">
        <v>30</v>
      </c>
      <c r="E21" s="151">
        <v>33.04</v>
      </c>
      <c r="F21" s="162"/>
      <c r="G21" s="162"/>
      <c r="H21" s="181"/>
      <c r="I21" s="162"/>
      <c r="J21" s="162"/>
      <c r="K21" s="162"/>
      <c r="L21" s="162"/>
      <c r="M21" s="181"/>
      <c r="N21" s="162"/>
      <c r="O21" s="162"/>
      <c r="P21" s="9">
        <f t="shared" si="0"/>
        <v>0</v>
      </c>
      <c r="Q21" s="9">
        <f t="shared" si="1"/>
        <v>0</v>
      </c>
      <c r="R21" s="8">
        <f t="shared" si="2"/>
        <v>0</v>
      </c>
      <c r="S21" s="19">
        <f t="shared" si="3"/>
        <v>0</v>
      </c>
    </row>
    <row r="22" spans="1:19" x14ac:dyDescent="0.25">
      <c r="A22" s="141" t="s">
        <v>67</v>
      </c>
      <c r="B22" s="138" t="s">
        <v>48</v>
      </c>
      <c r="C22" s="143">
        <v>202.2</v>
      </c>
      <c r="D22" s="146">
        <v>6</v>
      </c>
      <c r="E22" s="150">
        <v>16.850000000000001</v>
      </c>
      <c r="F22" s="162"/>
      <c r="G22" s="162"/>
      <c r="H22" s="181"/>
      <c r="I22" s="162"/>
      <c r="J22" s="162"/>
      <c r="K22" s="162"/>
      <c r="L22" s="162"/>
      <c r="M22" s="181"/>
      <c r="N22" s="162"/>
      <c r="O22" s="162"/>
      <c r="P22" s="9">
        <f t="shared" si="0"/>
        <v>0</v>
      </c>
      <c r="Q22" s="9">
        <f t="shared" si="1"/>
        <v>0</v>
      </c>
      <c r="R22" s="8">
        <f t="shared" si="2"/>
        <v>0</v>
      </c>
      <c r="S22" s="19">
        <f t="shared" si="3"/>
        <v>0</v>
      </c>
    </row>
    <row r="23" spans="1:19" x14ac:dyDescent="0.25">
      <c r="A23" s="141" t="s">
        <v>68</v>
      </c>
      <c r="B23" s="138" t="s">
        <v>48</v>
      </c>
      <c r="C23" s="143">
        <v>118.5</v>
      </c>
      <c r="D23" s="146">
        <v>6</v>
      </c>
      <c r="E23" s="150">
        <v>7.9</v>
      </c>
      <c r="F23" s="162"/>
      <c r="G23" s="162"/>
      <c r="H23" s="181"/>
      <c r="I23" s="162"/>
      <c r="J23" s="162"/>
      <c r="K23" s="162"/>
      <c r="L23" s="162"/>
      <c r="M23" s="181"/>
      <c r="N23" s="162"/>
      <c r="O23" s="162"/>
      <c r="P23" s="9">
        <f t="shared" si="0"/>
        <v>0</v>
      </c>
      <c r="Q23" s="9">
        <f t="shared" si="1"/>
        <v>0</v>
      </c>
      <c r="R23" s="8">
        <f t="shared" si="2"/>
        <v>0</v>
      </c>
      <c r="S23" s="19">
        <f t="shared" si="3"/>
        <v>0</v>
      </c>
    </row>
    <row r="24" spans="1:19" x14ac:dyDescent="0.25">
      <c r="A24" s="141" t="s">
        <v>69</v>
      </c>
      <c r="B24" s="138" t="s">
        <v>48</v>
      </c>
      <c r="C24" s="143">
        <v>106.38</v>
      </c>
      <c r="D24" s="146">
        <v>6</v>
      </c>
      <c r="E24" s="150">
        <v>5.91</v>
      </c>
      <c r="F24" s="162"/>
      <c r="G24" s="162"/>
      <c r="H24" s="181"/>
      <c r="I24" s="162"/>
      <c r="J24" s="162"/>
      <c r="K24" s="162"/>
      <c r="L24" s="162"/>
      <c r="M24" s="181"/>
      <c r="N24" s="162"/>
      <c r="O24" s="162"/>
      <c r="P24" s="9">
        <f t="shared" si="0"/>
        <v>0</v>
      </c>
      <c r="Q24" s="9">
        <f t="shared" si="1"/>
        <v>0</v>
      </c>
      <c r="R24" s="8">
        <f t="shared" si="2"/>
        <v>0</v>
      </c>
      <c r="S24" s="19">
        <f t="shared" si="3"/>
        <v>0</v>
      </c>
    </row>
    <row r="25" spans="1:19" x14ac:dyDescent="0.25">
      <c r="A25" s="141" t="s">
        <v>70</v>
      </c>
      <c r="B25" s="138" t="s">
        <v>48</v>
      </c>
      <c r="C25" s="143">
        <v>47.6</v>
      </c>
      <c r="D25" s="146">
        <v>6</v>
      </c>
      <c r="E25" s="150">
        <v>2.38</v>
      </c>
      <c r="F25" s="162"/>
      <c r="G25" s="162"/>
      <c r="H25" s="181"/>
      <c r="I25" s="162"/>
      <c r="J25" s="162"/>
      <c r="K25" s="162"/>
      <c r="L25" s="162"/>
      <c r="M25" s="181"/>
      <c r="N25" s="162"/>
      <c r="O25" s="162"/>
      <c r="P25" s="9">
        <f t="shared" si="0"/>
        <v>0</v>
      </c>
      <c r="Q25" s="9">
        <f t="shared" si="1"/>
        <v>0</v>
      </c>
      <c r="R25" s="8">
        <f t="shared" si="2"/>
        <v>0</v>
      </c>
      <c r="S25" s="19">
        <f t="shared" si="3"/>
        <v>0</v>
      </c>
    </row>
    <row r="26" spans="1:19" x14ac:dyDescent="0.25">
      <c r="A26" s="141" t="s">
        <v>71</v>
      </c>
      <c r="B26" s="138" t="s">
        <v>48</v>
      </c>
      <c r="C26" s="143">
        <v>11.4</v>
      </c>
      <c r="D26" s="146">
        <v>6</v>
      </c>
      <c r="E26" s="150">
        <v>0.56999999999999995</v>
      </c>
      <c r="F26" s="162"/>
      <c r="G26" s="162"/>
      <c r="H26" s="181"/>
      <c r="I26" s="162"/>
      <c r="J26" s="162"/>
      <c r="K26" s="162"/>
      <c r="L26" s="162"/>
      <c r="M26" s="181"/>
      <c r="N26" s="162"/>
      <c r="O26" s="162"/>
      <c r="P26" s="9">
        <f t="shared" si="0"/>
        <v>0</v>
      </c>
      <c r="Q26" s="9">
        <f t="shared" si="1"/>
        <v>0</v>
      </c>
      <c r="R26" s="8">
        <f t="shared" si="2"/>
        <v>0</v>
      </c>
      <c r="S26" s="19">
        <f t="shared" si="3"/>
        <v>0</v>
      </c>
    </row>
    <row r="27" spans="1:19" x14ac:dyDescent="0.25">
      <c r="A27" s="147" t="s">
        <v>72</v>
      </c>
      <c r="B27" s="142" t="s">
        <v>48</v>
      </c>
      <c r="C27" s="12">
        <v>800</v>
      </c>
      <c r="D27" s="148">
        <f t="shared" ref="D27:E27" si="4">SUM(D28:D36)</f>
        <v>42</v>
      </c>
      <c r="E27" s="149">
        <f t="shared" si="4"/>
        <v>51.235999999999997</v>
      </c>
      <c r="F27" s="162"/>
      <c r="G27" s="162"/>
      <c r="H27" s="181"/>
      <c r="I27" s="162"/>
      <c r="J27" s="162"/>
      <c r="K27" s="162"/>
      <c r="L27" s="162"/>
      <c r="M27" s="181"/>
      <c r="N27" s="162"/>
      <c r="O27" s="162"/>
      <c r="P27" s="9">
        <f t="shared" si="0"/>
        <v>0</v>
      </c>
      <c r="Q27" s="9">
        <f t="shared" si="1"/>
        <v>0</v>
      </c>
      <c r="R27" s="8">
        <f t="shared" si="2"/>
        <v>0</v>
      </c>
      <c r="S27" s="19">
        <f t="shared" si="3"/>
        <v>0</v>
      </c>
    </row>
    <row r="28" spans="1:19" x14ac:dyDescent="0.25">
      <c r="A28" s="145" t="s">
        <v>73</v>
      </c>
      <c r="B28" s="144" t="s">
        <v>48</v>
      </c>
      <c r="C28" s="14">
        <v>119.17500000000001</v>
      </c>
      <c r="D28" s="9">
        <v>3</v>
      </c>
      <c r="E28" s="60">
        <v>7.9450000000000003</v>
      </c>
      <c r="F28" s="162"/>
      <c r="G28" s="162"/>
      <c r="H28" s="181"/>
      <c r="I28" s="162"/>
      <c r="J28" s="162"/>
      <c r="K28" s="162"/>
      <c r="L28" s="162"/>
      <c r="M28" s="181"/>
      <c r="N28" s="162"/>
      <c r="O28" s="162"/>
      <c r="P28" s="9">
        <f t="shared" ref="P28:P38" si="5">SUM(F28:O28)</f>
        <v>0</v>
      </c>
      <c r="Q28" s="9">
        <f>P28*D28</f>
        <v>0</v>
      </c>
      <c r="R28" s="8">
        <f t="shared" ref="R28:R38" si="6">C28*P28</f>
        <v>0</v>
      </c>
      <c r="S28" s="19">
        <f t="shared" ref="S28:S38" si="7">E28*P28</f>
        <v>0</v>
      </c>
    </row>
    <row r="29" spans="1:19" x14ac:dyDescent="0.25">
      <c r="A29" s="139" t="s">
        <v>74</v>
      </c>
      <c r="B29" s="7" t="s">
        <v>48</v>
      </c>
      <c r="C29" s="14">
        <v>143.25</v>
      </c>
      <c r="D29" s="9">
        <v>3</v>
      </c>
      <c r="E29" s="60">
        <v>9.5500000000000007</v>
      </c>
      <c r="F29" s="162"/>
      <c r="G29" s="162"/>
      <c r="H29" s="181"/>
      <c r="I29" s="162"/>
      <c r="J29" s="162"/>
      <c r="K29" s="162"/>
      <c r="L29" s="162"/>
      <c r="M29" s="181"/>
      <c r="N29" s="162"/>
      <c r="O29" s="162"/>
      <c r="P29" s="9">
        <f t="shared" si="5"/>
        <v>0</v>
      </c>
      <c r="Q29" s="9">
        <f t="shared" ref="Q29:Q38" si="8">P29*D29</f>
        <v>0</v>
      </c>
      <c r="R29" s="8">
        <f t="shared" si="6"/>
        <v>0</v>
      </c>
      <c r="S29" s="19">
        <f t="shared" si="7"/>
        <v>0</v>
      </c>
    </row>
    <row r="30" spans="1:19" ht="15.75" customHeight="1" x14ac:dyDescent="0.25">
      <c r="A30" s="13" t="s">
        <v>75</v>
      </c>
      <c r="B30" s="7" t="s">
        <v>48</v>
      </c>
      <c r="C30" s="14">
        <v>218.77500000000001</v>
      </c>
      <c r="D30" s="9">
        <v>6</v>
      </c>
      <c r="E30" s="60">
        <v>14.585000000000001</v>
      </c>
      <c r="F30" s="162"/>
      <c r="G30" s="162"/>
      <c r="H30" s="181"/>
      <c r="I30" s="162"/>
      <c r="J30" s="162"/>
      <c r="K30" s="162"/>
      <c r="L30" s="162"/>
      <c r="M30" s="181"/>
      <c r="N30" s="162"/>
      <c r="O30" s="162"/>
      <c r="P30" s="9">
        <f t="shared" si="5"/>
        <v>0</v>
      </c>
      <c r="Q30" s="9">
        <f t="shared" si="8"/>
        <v>0</v>
      </c>
      <c r="R30" s="8">
        <f t="shared" si="6"/>
        <v>0</v>
      </c>
      <c r="S30" s="19">
        <f t="shared" si="7"/>
        <v>0</v>
      </c>
    </row>
    <row r="31" spans="1:19" x14ac:dyDescent="0.25">
      <c r="A31" s="13" t="s">
        <v>76</v>
      </c>
      <c r="B31" s="7" t="s">
        <v>48</v>
      </c>
      <c r="C31" s="14">
        <v>80.475000000000009</v>
      </c>
      <c r="D31" s="9">
        <v>3</v>
      </c>
      <c r="E31" s="60">
        <v>5.3650000000000002</v>
      </c>
      <c r="F31" s="162"/>
      <c r="G31" s="162"/>
      <c r="H31" s="181"/>
      <c r="I31" s="162"/>
      <c r="J31" s="162"/>
      <c r="K31" s="162"/>
      <c r="L31" s="162"/>
      <c r="M31" s="181"/>
      <c r="N31" s="162"/>
      <c r="O31" s="162"/>
      <c r="P31" s="9">
        <f>SUM(F31:O31)</f>
        <v>0</v>
      </c>
      <c r="Q31" s="9">
        <f t="shared" si="8"/>
        <v>0</v>
      </c>
      <c r="R31" s="8">
        <f>C31*P31</f>
        <v>0</v>
      </c>
      <c r="S31" s="19">
        <f>E31*P31</f>
        <v>0</v>
      </c>
    </row>
    <row r="32" spans="1:19" x14ac:dyDescent="0.25">
      <c r="A32" s="13" t="s">
        <v>77</v>
      </c>
      <c r="B32" s="7" t="s">
        <v>48</v>
      </c>
      <c r="C32" s="14">
        <v>47.265000000000001</v>
      </c>
      <c r="D32" s="9">
        <v>3</v>
      </c>
      <c r="E32" s="60">
        <v>3.1509999999999998</v>
      </c>
      <c r="F32" s="162"/>
      <c r="G32" s="162"/>
      <c r="H32" s="181"/>
      <c r="I32" s="162"/>
      <c r="J32" s="162"/>
      <c r="K32" s="162"/>
      <c r="L32" s="162"/>
      <c r="M32" s="181"/>
      <c r="N32" s="162"/>
      <c r="O32" s="162"/>
      <c r="P32" s="9">
        <f>SUM(F32:O32)</f>
        <v>0</v>
      </c>
      <c r="Q32" s="9">
        <f t="shared" si="8"/>
        <v>0</v>
      </c>
      <c r="R32" s="8">
        <f>C32*P32</f>
        <v>0</v>
      </c>
      <c r="S32" s="19">
        <f>E32*P32</f>
        <v>0</v>
      </c>
    </row>
    <row r="33" spans="1:19" ht="15.75" customHeight="1" x14ac:dyDescent="0.25">
      <c r="A33" s="13" t="s">
        <v>78</v>
      </c>
      <c r="B33" s="7" t="s">
        <v>48</v>
      </c>
      <c r="C33" s="14">
        <v>101.77500000000001</v>
      </c>
      <c r="D33" s="9">
        <v>6</v>
      </c>
      <c r="E33" s="60">
        <v>6.7850000000000001</v>
      </c>
      <c r="F33" s="162"/>
      <c r="G33" s="162"/>
      <c r="H33" s="181"/>
      <c r="I33" s="162"/>
      <c r="J33" s="162"/>
      <c r="K33" s="162"/>
      <c r="L33" s="162"/>
      <c r="M33" s="181"/>
      <c r="N33" s="162"/>
      <c r="O33" s="162"/>
      <c r="P33" s="9">
        <f t="shared" si="5"/>
        <v>0</v>
      </c>
      <c r="Q33" s="9">
        <f t="shared" si="8"/>
        <v>0</v>
      </c>
      <c r="R33" s="8">
        <f t="shared" si="6"/>
        <v>0</v>
      </c>
      <c r="S33" s="19">
        <f t="shared" si="7"/>
        <v>0</v>
      </c>
    </row>
    <row r="34" spans="1:19" ht="15.75" customHeight="1" x14ac:dyDescent="0.25">
      <c r="A34" s="13" t="s">
        <v>79</v>
      </c>
      <c r="B34" s="7" t="s">
        <v>48</v>
      </c>
      <c r="C34" s="14">
        <v>51.4</v>
      </c>
      <c r="D34" s="9">
        <v>6</v>
      </c>
      <c r="E34" s="60">
        <v>2.57</v>
      </c>
      <c r="F34" s="162"/>
      <c r="G34" s="162"/>
      <c r="H34" s="181"/>
      <c r="I34" s="162"/>
      <c r="J34" s="162"/>
      <c r="K34" s="162"/>
      <c r="L34" s="162"/>
      <c r="M34" s="181"/>
      <c r="N34" s="162"/>
      <c r="O34" s="162"/>
      <c r="P34" s="9">
        <f t="shared" si="5"/>
        <v>0</v>
      </c>
      <c r="Q34" s="9">
        <f t="shared" si="8"/>
        <v>0</v>
      </c>
      <c r="R34" s="8">
        <f t="shared" si="6"/>
        <v>0</v>
      </c>
      <c r="S34" s="19">
        <f t="shared" si="7"/>
        <v>0</v>
      </c>
    </row>
    <row r="35" spans="1:19" ht="15.75" customHeight="1" x14ac:dyDescent="0.25">
      <c r="A35" s="13" t="s">
        <v>80</v>
      </c>
      <c r="B35" s="7" t="s">
        <v>48</v>
      </c>
      <c r="C35" s="14">
        <v>25.349999999999998</v>
      </c>
      <c r="D35" s="9">
        <v>6</v>
      </c>
      <c r="E35" s="60">
        <v>0.84499999999999997</v>
      </c>
      <c r="F35" s="162"/>
      <c r="G35" s="162"/>
      <c r="H35" s="181"/>
      <c r="I35" s="162"/>
      <c r="J35" s="162"/>
      <c r="K35" s="162"/>
      <c r="L35" s="162"/>
      <c r="M35" s="181"/>
      <c r="N35" s="162"/>
      <c r="O35" s="162"/>
      <c r="P35" s="9">
        <f t="shared" si="5"/>
        <v>0</v>
      </c>
      <c r="Q35" s="9">
        <f t="shared" si="8"/>
        <v>0</v>
      </c>
      <c r="R35" s="8">
        <f t="shared" si="6"/>
        <v>0</v>
      </c>
      <c r="S35" s="19">
        <f t="shared" si="7"/>
        <v>0</v>
      </c>
    </row>
    <row r="36" spans="1:19" ht="15.75" customHeight="1" x14ac:dyDescent="0.25">
      <c r="A36" s="13" t="s">
        <v>81</v>
      </c>
      <c r="B36" s="7" t="s">
        <v>48</v>
      </c>
      <c r="C36" s="14">
        <v>13.2</v>
      </c>
      <c r="D36" s="9">
        <v>6</v>
      </c>
      <c r="E36" s="60">
        <v>0.44</v>
      </c>
      <c r="F36" s="162"/>
      <c r="G36" s="162"/>
      <c r="H36" s="181"/>
      <c r="I36" s="162"/>
      <c r="J36" s="162"/>
      <c r="K36" s="162"/>
      <c r="L36" s="162"/>
      <c r="M36" s="181"/>
      <c r="N36" s="162"/>
      <c r="O36" s="162"/>
      <c r="P36" s="9">
        <f t="shared" si="5"/>
        <v>0</v>
      </c>
      <c r="Q36" s="9">
        <f t="shared" si="8"/>
        <v>0</v>
      </c>
      <c r="R36" s="8">
        <f t="shared" si="6"/>
        <v>0</v>
      </c>
      <c r="S36" s="19">
        <f t="shared" si="7"/>
        <v>0</v>
      </c>
    </row>
    <row r="37" spans="1:19" ht="15.75" customHeight="1" x14ac:dyDescent="0.25">
      <c r="A37" s="13" t="s">
        <v>82</v>
      </c>
      <c r="B37" s="7" t="s">
        <v>48</v>
      </c>
      <c r="C37" s="14">
        <v>60</v>
      </c>
      <c r="D37" s="9">
        <v>10</v>
      </c>
      <c r="E37" s="60">
        <v>6</v>
      </c>
      <c r="F37" s="162"/>
      <c r="G37" s="162"/>
      <c r="H37" s="181"/>
      <c r="I37" s="162"/>
      <c r="J37" s="162"/>
      <c r="K37" s="162"/>
      <c r="L37" s="162"/>
      <c r="M37" s="181"/>
      <c r="N37" s="162"/>
      <c r="O37" s="162"/>
      <c r="P37" s="9">
        <f t="shared" si="5"/>
        <v>0</v>
      </c>
      <c r="Q37" s="9">
        <f t="shared" si="8"/>
        <v>0</v>
      </c>
      <c r="R37" s="8">
        <f t="shared" si="6"/>
        <v>0</v>
      </c>
      <c r="S37" s="19">
        <f t="shared" si="7"/>
        <v>0</v>
      </c>
    </row>
    <row r="38" spans="1:19" ht="15.75" customHeight="1" thickBot="1" x14ac:dyDescent="0.3">
      <c r="A38" s="13" t="s">
        <v>83</v>
      </c>
      <c r="B38" s="7" t="s">
        <v>48</v>
      </c>
      <c r="C38" s="14">
        <v>55</v>
      </c>
      <c r="D38" s="9">
        <v>7</v>
      </c>
      <c r="E38" s="60">
        <v>5.5</v>
      </c>
      <c r="F38" s="162"/>
      <c r="G38" s="162"/>
      <c r="H38" s="181"/>
      <c r="I38" s="162"/>
      <c r="J38" s="162"/>
      <c r="K38" s="162"/>
      <c r="L38" s="162"/>
      <c r="M38" s="181"/>
      <c r="N38" s="162"/>
      <c r="O38" s="162"/>
      <c r="P38" s="18">
        <f t="shared" si="5"/>
        <v>0</v>
      </c>
      <c r="Q38" s="9">
        <f t="shared" si="8"/>
        <v>0</v>
      </c>
      <c r="R38" s="61">
        <f t="shared" si="6"/>
        <v>0</v>
      </c>
      <c r="S38" s="62">
        <f t="shared" si="7"/>
        <v>0</v>
      </c>
    </row>
    <row r="39" spans="1:19" ht="15.75" customHeight="1" thickBot="1" x14ac:dyDescent="0.3">
      <c r="A39" s="184"/>
      <c r="B39" s="183"/>
      <c r="C39" s="183"/>
      <c r="D39" s="183"/>
      <c r="E39" s="183"/>
      <c r="F39" s="180"/>
      <c r="G39" s="180"/>
      <c r="H39" s="180"/>
      <c r="I39" s="180"/>
      <c r="J39" s="180"/>
      <c r="K39" s="180"/>
      <c r="L39" s="194" t="s">
        <v>84</v>
      </c>
      <c r="M39" s="194"/>
      <c r="N39" s="194"/>
      <c r="O39" s="195"/>
      <c r="P39" s="20">
        <f>SUM(P3:P38)</f>
        <v>0</v>
      </c>
      <c r="Q39" s="20">
        <f>SUM(Q3:Q38)</f>
        <v>0</v>
      </c>
      <c r="R39" s="21">
        <f>SUM(R3:R38)</f>
        <v>0</v>
      </c>
      <c r="S39" s="22">
        <f>SUM(S3:S38)</f>
        <v>0</v>
      </c>
    </row>
    <row r="40" spans="1:19" ht="15.75" customHeight="1" x14ac:dyDescent="0.25">
      <c r="B40" s="63"/>
      <c r="F40" s="107"/>
      <c r="G40" s="107"/>
      <c r="H40" s="107"/>
      <c r="I40" s="107"/>
      <c r="J40" s="107"/>
      <c r="K40" s="107"/>
      <c r="L40" s="107"/>
      <c r="M40" s="107"/>
      <c r="N40" s="107"/>
      <c r="O40" s="107"/>
    </row>
    <row r="41" spans="1:19" ht="15.75" customHeight="1" x14ac:dyDescent="0.25">
      <c r="B41" s="63"/>
      <c r="C41" s="64"/>
      <c r="D41" s="64"/>
      <c r="R41" s="65"/>
    </row>
    <row r="42" spans="1:19" ht="15.75" customHeight="1" x14ac:dyDescent="0.25">
      <c r="B42" s="63"/>
      <c r="C42" s="64"/>
      <c r="D42" s="64"/>
    </row>
    <row r="43" spans="1:19" ht="15.75" customHeight="1" x14ac:dyDescent="0.25">
      <c r="B43" s="66"/>
      <c r="C43" s="67"/>
      <c r="D43" s="67"/>
      <c r="E43" s="68"/>
    </row>
    <row r="44" spans="1:19" ht="15.75" customHeight="1" x14ac:dyDescent="0.25">
      <c r="B44" s="66"/>
      <c r="C44" s="67"/>
      <c r="D44" s="67"/>
      <c r="E44" s="68"/>
    </row>
    <row r="45" spans="1:19" ht="15.75" customHeight="1" x14ac:dyDescent="0.25">
      <c r="B45" s="69"/>
      <c r="C45" s="70"/>
      <c r="D45" s="71"/>
      <c r="E45" s="72"/>
    </row>
    <row r="46" spans="1:19" ht="15.75" customHeight="1" x14ac:dyDescent="0.25">
      <c r="B46" s="69"/>
      <c r="C46" s="70"/>
      <c r="D46" s="71"/>
      <c r="E46" s="72"/>
    </row>
    <row r="47" spans="1:19" ht="15.75" customHeight="1" x14ac:dyDescent="0.25">
      <c r="B47" s="69"/>
      <c r="C47" s="70"/>
      <c r="D47" s="71"/>
      <c r="E47" s="72"/>
    </row>
    <row r="48" spans="1:19" ht="15.75" customHeight="1" x14ac:dyDescent="0.25">
      <c r="B48" s="69"/>
      <c r="C48" s="70"/>
      <c r="D48" s="71"/>
      <c r="E48" s="72"/>
    </row>
    <row r="49" spans="2:5" ht="15.75" customHeight="1" x14ac:dyDescent="0.25">
      <c r="B49" s="69"/>
      <c r="C49" s="70"/>
      <c r="D49" s="71"/>
      <c r="E49" s="72"/>
    </row>
    <row r="50" spans="2:5" ht="15.75" customHeight="1" x14ac:dyDescent="0.25">
      <c r="B50" s="69"/>
      <c r="C50" s="70"/>
      <c r="D50" s="71"/>
      <c r="E50" s="72"/>
    </row>
    <row r="51" spans="2:5" ht="15.75" customHeight="1" x14ac:dyDescent="0.25">
      <c r="B51" s="69"/>
      <c r="C51" s="70"/>
      <c r="D51" s="71"/>
      <c r="E51" s="72"/>
    </row>
    <row r="52" spans="2:5" ht="15.75" customHeight="1" x14ac:dyDescent="0.25">
      <c r="B52" s="69"/>
      <c r="C52" s="70"/>
      <c r="D52" s="71"/>
      <c r="E52" s="72"/>
    </row>
    <row r="53" spans="2:5" ht="15.75" customHeight="1" x14ac:dyDescent="0.25">
      <c r="B53" s="69"/>
      <c r="C53" s="70"/>
      <c r="D53" s="71"/>
      <c r="E53" s="72"/>
    </row>
    <row r="54" spans="2:5" ht="15.75" customHeight="1" x14ac:dyDescent="0.25">
      <c r="B54" s="66"/>
      <c r="C54" s="68"/>
      <c r="D54" s="68"/>
      <c r="E54" s="68"/>
    </row>
    <row r="55" spans="2:5" ht="15.75" customHeight="1" x14ac:dyDescent="0.25">
      <c r="B55" s="66"/>
      <c r="C55" s="68"/>
      <c r="D55" s="68"/>
      <c r="E55" s="68"/>
    </row>
    <row r="56" spans="2:5" ht="15.75" customHeight="1" x14ac:dyDescent="0.25">
      <c r="B56" s="66"/>
      <c r="C56" s="68"/>
      <c r="D56" s="68"/>
      <c r="E56" s="68"/>
    </row>
    <row r="57" spans="2:5" ht="15.75" customHeight="1" x14ac:dyDescent="0.25">
      <c r="B57" s="63"/>
    </row>
    <row r="58" spans="2:5" ht="15.75" customHeight="1" x14ac:dyDescent="0.25">
      <c r="B58" s="63"/>
    </row>
    <row r="59" spans="2:5" ht="15.75" customHeight="1" x14ac:dyDescent="0.25">
      <c r="B59" s="63"/>
    </row>
    <row r="60" spans="2:5" ht="15.75" customHeight="1" x14ac:dyDescent="0.25">
      <c r="B60" s="63"/>
    </row>
    <row r="61" spans="2:5" ht="15.75" customHeight="1" x14ac:dyDescent="0.25">
      <c r="B61" s="63"/>
    </row>
    <row r="62" spans="2:5" ht="15.75" customHeight="1" x14ac:dyDescent="0.25">
      <c r="B62" s="63"/>
    </row>
    <row r="63" spans="2:5" ht="15.75" customHeight="1" x14ac:dyDescent="0.25">
      <c r="B63" s="63"/>
    </row>
    <row r="64" spans="2:5" ht="15.75" customHeight="1" x14ac:dyDescent="0.25">
      <c r="B64" s="63"/>
    </row>
    <row r="65" spans="2:2" ht="15.75" customHeight="1" x14ac:dyDescent="0.25">
      <c r="B65" s="63"/>
    </row>
    <row r="66" spans="2:2" ht="15.75" customHeight="1" x14ac:dyDescent="0.25">
      <c r="B66" s="63"/>
    </row>
    <row r="67" spans="2:2" ht="15.75" customHeight="1" x14ac:dyDescent="0.25">
      <c r="B67" s="63"/>
    </row>
    <row r="68" spans="2:2" ht="15.75" customHeight="1" x14ac:dyDescent="0.25">
      <c r="B68" s="63"/>
    </row>
    <row r="69" spans="2:2" ht="15.75" customHeight="1" x14ac:dyDescent="0.25">
      <c r="B69" s="63"/>
    </row>
    <row r="70" spans="2:2" ht="15.75" customHeight="1" x14ac:dyDescent="0.25">
      <c r="B70" s="63"/>
    </row>
    <row r="71" spans="2:2" ht="15.75" customHeight="1" x14ac:dyDescent="0.25">
      <c r="B71" s="63"/>
    </row>
    <row r="72" spans="2:2" ht="15.75" customHeight="1" x14ac:dyDescent="0.25">
      <c r="B72" s="63"/>
    </row>
    <row r="73" spans="2:2" ht="15.75" customHeight="1" x14ac:dyDescent="0.25">
      <c r="B73" s="63"/>
    </row>
    <row r="74" spans="2:2" ht="15.75" customHeight="1" x14ac:dyDescent="0.25">
      <c r="B74" s="63"/>
    </row>
    <row r="75" spans="2:2" ht="15.75" customHeight="1" x14ac:dyDescent="0.25">
      <c r="B75" s="63"/>
    </row>
    <row r="76" spans="2:2" ht="15.75" customHeight="1" x14ac:dyDescent="0.25">
      <c r="B76" s="63"/>
    </row>
    <row r="77" spans="2:2" ht="15.75" customHeight="1" x14ac:dyDescent="0.25">
      <c r="B77" s="63"/>
    </row>
    <row r="78" spans="2:2" ht="15.75" customHeight="1" x14ac:dyDescent="0.25">
      <c r="B78" s="63"/>
    </row>
    <row r="79" spans="2:2" ht="15.75" customHeight="1" x14ac:dyDescent="0.25">
      <c r="B79" s="63"/>
    </row>
    <row r="80" spans="2:2" ht="15.75" customHeight="1" x14ac:dyDescent="0.25">
      <c r="B80" s="63"/>
    </row>
    <row r="81" spans="2:2" ht="15.75" customHeight="1" x14ac:dyDescent="0.25">
      <c r="B81" s="63"/>
    </row>
    <row r="82" spans="2:2" ht="15.75" customHeight="1" x14ac:dyDescent="0.25">
      <c r="B82" s="63"/>
    </row>
    <row r="83" spans="2:2" ht="15.75" customHeight="1" x14ac:dyDescent="0.25">
      <c r="B83" s="63"/>
    </row>
    <row r="84" spans="2:2" ht="15.75" customHeight="1" x14ac:dyDescent="0.25">
      <c r="B84" s="63"/>
    </row>
    <row r="85" spans="2:2" ht="15.75" customHeight="1" x14ac:dyDescent="0.25">
      <c r="B85" s="63"/>
    </row>
    <row r="86" spans="2:2" ht="15.75" customHeight="1" x14ac:dyDescent="0.25">
      <c r="B86" s="63"/>
    </row>
    <row r="87" spans="2:2" ht="15.75" customHeight="1" x14ac:dyDescent="0.25">
      <c r="B87" s="63"/>
    </row>
    <row r="88" spans="2:2" ht="15.75" customHeight="1" x14ac:dyDescent="0.25">
      <c r="B88" s="63"/>
    </row>
    <row r="89" spans="2:2" ht="15.75" customHeight="1" x14ac:dyDescent="0.25">
      <c r="B89" s="63"/>
    </row>
    <row r="90" spans="2:2" ht="15.75" customHeight="1" x14ac:dyDescent="0.25">
      <c r="B90" s="63"/>
    </row>
    <row r="91" spans="2:2" ht="15.75" customHeight="1" x14ac:dyDescent="0.25">
      <c r="B91" s="63"/>
    </row>
    <row r="92" spans="2:2" ht="15.75" customHeight="1" x14ac:dyDescent="0.25">
      <c r="B92" s="63"/>
    </row>
    <row r="93" spans="2:2" ht="15.75" customHeight="1" x14ac:dyDescent="0.25">
      <c r="B93" s="63"/>
    </row>
    <row r="94" spans="2:2" ht="15.75" customHeight="1" x14ac:dyDescent="0.25">
      <c r="B94" s="63"/>
    </row>
    <row r="95" spans="2:2" ht="15.75" customHeight="1" x14ac:dyDescent="0.25">
      <c r="B95" s="63"/>
    </row>
    <row r="96" spans="2:2" ht="15.75" customHeight="1" x14ac:dyDescent="0.25">
      <c r="B96" s="63"/>
    </row>
    <row r="97" spans="2:2" ht="15.75" customHeight="1" x14ac:dyDescent="0.25">
      <c r="B97" s="63"/>
    </row>
    <row r="98" spans="2:2" ht="15.75" customHeight="1" x14ac:dyDescent="0.25">
      <c r="B98" s="63"/>
    </row>
    <row r="99" spans="2:2" ht="15.75" customHeight="1" x14ac:dyDescent="0.25">
      <c r="B99" s="63"/>
    </row>
    <row r="100" spans="2:2" ht="15.75" customHeight="1" x14ac:dyDescent="0.25">
      <c r="B100" s="63"/>
    </row>
    <row r="101" spans="2:2" ht="15.75" customHeight="1" x14ac:dyDescent="0.25">
      <c r="B101" s="63"/>
    </row>
    <row r="102" spans="2:2" ht="15.75" customHeight="1" x14ac:dyDescent="0.25">
      <c r="B102" s="63"/>
    </row>
    <row r="103" spans="2:2" ht="15.75" customHeight="1" x14ac:dyDescent="0.25">
      <c r="B103" s="63"/>
    </row>
    <row r="104" spans="2:2" ht="15.75" customHeight="1" x14ac:dyDescent="0.25">
      <c r="B104" s="63"/>
    </row>
    <row r="105" spans="2:2" ht="15.75" customHeight="1" x14ac:dyDescent="0.25">
      <c r="B105" s="63"/>
    </row>
    <row r="106" spans="2:2" ht="15.75" customHeight="1" x14ac:dyDescent="0.25">
      <c r="B106" s="63"/>
    </row>
    <row r="107" spans="2:2" ht="15.75" customHeight="1" x14ac:dyDescent="0.25">
      <c r="B107" s="63"/>
    </row>
    <row r="108" spans="2:2" ht="15.75" customHeight="1" x14ac:dyDescent="0.25">
      <c r="B108" s="63"/>
    </row>
    <row r="109" spans="2:2" ht="15.75" customHeight="1" x14ac:dyDescent="0.25">
      <c r="B109" s="63"/>
    </row>
    <row r="110" spans="2:2" ht="15.75" customHeight="1" x14ac:dyDescent="0.25">
      <c r="B110" s="63"/>
    </row>
    <row r="111" spans="2:2" ht="15.75" customHeight="1" x14ac:dyDescent="0.25">
      <c r="B111" s="63"/>
    </row>
    <row r="112" spans="2:2" ht="15.75" customHeight="1" x14ac:dyDescent="0.25">
      <c r="B112" s="63"/>
    </row>
    <row r="113" spans="2:2" ht="15.75" customHeight="1" x14ac:dyDescent="0.25">
      <c r="B113" s="63"/>
    </row>
    <row r="114" spans="2:2" ht="15.75" customHeight="1" x14ac:dyDescent="0.25">
      <c r="B114" s="63"/>
    </row>
    <row r="115" spans="2:2" ht="15.75" customHeight="1" x14ac:dyDescent="0.25">
      <c r="B115" s="63"/>
    </row>
    <row r="116" spans="2:2" ht="15.75" customHeight="1" x14ac:dyDescent="0.25">
      <c r="B116" s="63"/>
    </row>
    <row r="117" spans="2:2" ht="15.75" customHeight="1" x14ac:dyDescent="0.25">
      <c r="B117" s="63"/>
    </row>
    <row r="118" spans="2:2" ht="15.75" customHeight="1" x14ac:dyDescent="0.25">
      <c r="B118" s="63"/>
    </row>
    <row r="119" spans="2:2" ht="15.75" customHeight="1" x14ac:dyDescent="0.25">
      <c r="B119" s="63"/>
    </row>
    <row r="120" spans="2:2" ht="15.75" customHeight="1" x14ac:dyDescent="0.25">
      <c r="B120" s="63"/>
    </row>
    <row r="121" spans="2:2" ht="15.75" customHeight="1" x14ac:dyDescent="0.25">
      <c r="B121" s="63"/>
    </row>
    <row r="122" spans="2:2" ht="15.75" customHeight="1" x14ac:dyDescent="0.25">
      <c r="B122" s="63"/>
    </row>
    <row r="123" spans="2:2" ht="15.75" customHeight="1" x14ac:dyDescent="0.25">
      <c r="B123" s="63"/>
    </row>
    <row r="124" spans="2:2" ht="15.75" customHeight="1" x14ac:dyDescent="0.25">
      <c r="B124" s="63"/>
    </row>
    <row r="125" spans="2:2" ht="15.75" customHeight="1" x14ac:dyDescent="0.25">
      <c r="B125" s="63"/>
    </row>
    <row r="126" spans="2:2" ht="15.75" customHeight="1" x14ac:dyDescent="0.25">
      <c r="B126" s="63"/>
    </row>
    <row r="127" spans="2:2" ht="15.75" customHeight="1" x14ac:dyDescent="0.25">
      <c r="B127" s="63"/>
    </row>
    <row r="128" spans="2:2" ht="15.75" customHeight="1" x14ac:dyDescent="0.25">
      <c r="B128" s="63"/>
    </row>
    <row r="129" spans="2:2" ht="15.75" customHeight="1" x14ac:dyDescent="0.25">
      <c r="B129" s="63"/>
    </row>
    <row r="130" spans="2:2" ht="15.75" customHeight="1" x14ac:dyDescent="0.25">
      <c r="B130" s="63"/>
    </row>
    <row r="131" spans="2:2" ht="15.75" customHeight="1" x14ac:dyDescent="0.25">
      <c r="B131" s="63"/>
    </row>
    <row r="132" spans="2:2" ht="15.75" customHeight="1" x14ac:dyDescent="0.25">
      <c r="B132" s="63"/>
    </row>
    <row r="133" spans="2:2" ht="15.75" customHeight="1" x14ac:dyDescent="0.25">
      <c r="B133" s="63"/>
    </row>
    <row r="134" spans="2:2" ht="15.75" customHeight="1" x14ac:dyDescent="0.25">
      <c r="B134" s="63"/>
    </row>
    <row r="135" spans="2:2" ht="15.75" customHeight="1" x14ac:dyDescent="0.25">
      <c r="B135" s="63"/>
    </row>
    <row r="136" spans="2:2" ht="15.75" customHeight="1" x14ac:dyDescent="0.25">
      <c r="B136" s="63"/>
    </row>
    <row r="137" spans="2:2" ht="15.75" customHeight="1" x14ac:dyDescent="0.25">
      <c r="B137" s="63"/>
    </row>
    <row r="138" spans="2:2" ht="15.75" customHeight="1" x14ac:dyDescent="0.25">
      <c r="B138" s="63"/>
    </row>
    <row r="139" spans="2:2" ht="15.75" customHeight="1" x14ac:dyDescent="0.25">
      <c r="B139" s="63"/>
    </row>
    <row r="140" spans="2:2" ht="15.75" customHeight="1" x14ac:dyDescent="0.25">
      <c r="B140" s="63"/>
    </row>
    <row r="141" spans="2:2" ht="15.75" customHeight="1" x14ac:dyDescent="0.25">
      <c r="B141" s="63"/>
    </row>
    <row r="142" spans="2:2" ht="15.75" customHeight="1" x14ac:dyDescent="0.25">
      <c r="B142" s="63"/>
    </row>
    <row r="143" spans="2:2" ht="15.75" customHeight="1" x14ac:dyDescent="0.25">
      <c r="B143" s="63"/>
    </row>
    <row r="144" spans="2:2" ht="15.75" customHeight="1" x14ac:dyDescent="0.25">
      <c r="B144" s="63"/>
    </row>
    <row r="145" spans="2:2" ht="15.75" customHeight="1" x14ac:dyDescent="0.25">
      <c r="B145" s="63"/>
    </row>
    <row r="146" spans="2:2" ht="15.75" customHeight="1" x14ac:dyDescent="0.25">
      <c r="B146" s="63"/>
    </row>
    <row r="147" spans="2:2" ht="15.75" customHeight="1" x14ac:dyDescent="0.25">
      <c r="B147" s="63"/>
    </row>
    <row r="148" spans="2:2" ht="15.75" customHeight="1" x14ac:dyDescent="0.25">
      <c r="B148" s="63"/>
    </row>
    <row r="149" spans="2:2" ht="15.75" customHeight="1" x14ac:dyDescent="0.25">
      <c r="B149" s="63"/>
    </row>
    <row r="150" spans="2:2" ht="15.75" customHeight="1" x14ac:dyDescent="0.25">
      <c r="B150" s="63"/>
    </row>
    <row r="151" spans="2:2" ht="15.75" customHeight="1" x14ac:dyDescent="0.25">
      <c r="B151" s="63"/>
    </row>
    <row r="152" spans="2:2" ht="15.75" customHeight="1" x14ac:dyDescent="0.25">
      <c r="B152" s="63"/>
    </row>
    <row r="153" spans="2:2" ht="15.75" customHeight="1" x14ac:dyDescent="0.25">
      <c r="B153" s="63"/>
    </row>
    <row r="154" spans="2:2" ht="15.75" customHeight="1" x14ac:dyDescent="0.25">
      <c r="B154" s="63"/>
    </row>
    <row r="155" spans="2:2" ht="15.75" customHeight="1" x14ac:dyDescent="0.25">
      <c r="B155" s="63"/>
    </row>
    <row r="156" spans="2:2" ht="15.75" customHeight="1" x14ac:dyDescent="0.25">
      <c r="B156" s="63"/>
    </row>
    <row r="157" spans="2:2" ht="15.75" customHeight="1" x14ac:dyDescent="0.25">
      <c r="B157" s="63"/>
    </row>
    <row r="158" spans="2:2" ht="15.75" customHeight="1" x14ac:dyDescent="0.25">
      <c r="B158" s="63"/>
    </row>
    <row r="159" spans="2:2" ht="15.75" customHeight="1" x14ac:dyDescent="0.25">
      <c r="B159" s="63"/>
    </row>
    <row r="160" spans="2:2" ht="15.75" customHeight="1" x14ac:dyDescent="0.25">
      <c r="B160" s="63"/>
    </row>
    <row r="161" spans="2:2" ht="15.75" customHeight="1" x14ac:dyDescent="0.25">
      <c r="B161" s="63"/>
    </row>
    <row r="162" spans="2:2" ht="15.75" customHeight="1" x14ac:dyDescent="0.25">
      <c r="B162" s="63"/>
    </row>
    <row r="163" spans="2:2" ht="15.75" customHeight="1" x14ac:dyDescent="0.25">
      <c r="B163" s="63"/>
    </row>
    <row r="164" spans="2:2" ht="15.75" customHeight="1" x14ac:dyDescent="0.25">
      <c r="B164" s="63"/>
    </row>
    <row r="165" spans="2:2" ht="15.75" customHeight="1" x14ac:dyDescent="0.25">
      <c r="B165" s="63"/>
    </row>
    <row r="166" spans="2:2" ht="15.75" customHeight="1" x14ac:dyDescent="0.25">
      <c r="B166" s="63"/>
    </row>
    <row r="167" spans="2:2" ht="15.75" customHeight="1" x14ac:dyDescent="0.25">
      <c r="B167" s="63"/>
    </row>
    <row r="168" spans="2:2" ht="15.75" customHeight="1" x14ac:dyDescent="0.25">
      <c r="B168" s="63"/>
    </row>
    <row r="169" spans="2:2" ht="15.75" customHeight="1" x14ac:dyDescent="0.25">
      <c r="B169" s="63"/>
    </row>
    <row r="170" spans="2:2" ht="15.75" customHeight="1" x14ac:dyDescent="0.25">
      <c r="B170" s="63"/>
    </row>
    <row r="171" spans="2:2" ht="15.75" customHeight="1" x14ac:dyDescent="0.25">
      <c r="B171" s="63"/>
    </row>
    <row r="172" spans="2:2" ht="15.75" customHeight="1" x14ac:dyDescent="0.25">
      <c r="B172" s="63"/>
    </row>
    <row r="173" spans="2:2" ht="15.75" customHeight="1" x14ac:dyDescent="0.25">
      <c r="B173" s="63"/>
    </row>
    <row r="174" spans="2:2" ht="15.75" customHeight="1" x14ac:dyDescent="0.25">
      <c r="B174" s="63"/>
    </row>
    <row r="175" spans="2:2" ht="15.75" customHeight="1" x14ac:dyDescent="0.25">
      <c r="B175" s="63"/>
    </row>
    <row r="176" spans="2:2" ht="15.75" customHeight="1" x14ac:dyDescent="0.25">
      <c r="B176" s="63"/>
    </row>
    <row r="177" spans="2:2" ht="15.75" customHeight="1" x14ac:dyDescent="0.25">
      <c r="B177" s="63"/>
    </row>
    <row r="178" spans="2:2" ht="15.75" customHeight="1" x14ac:dyDescent="0.25">
      <c r="B178" s="63"/>
    </row>
    <row r="179" spans="2:2" ht="15.75" customHeight="1" x14ac:dyDescent="0.25">
      <c r="B179" s="63"/>
    </row>
    <row r="180" spans="2:2" ht="15.75" customHeight="1" x14ac:dyDescent="0.25">
      <c r="B180" s="63"/>
    </row>
    <row r="181" spans="2:2" ht="15.75" customHeight="1" x14ac:dyDescent="0.25">
      <c r="B181" s="63"/>
    </row>
    <row r="182" spans="2:2" ht="15.75" customHeight="1" x14ac:dyDescent="0.25">
      <c r="B182" s="63"/>
    </row>
    <row r="183" spans="2:2" ht="15.75" customHeight="1" x14ac:dyDescent="0.25">
      <c r="B183" s="63"/>
    </row>
    <row r="184" spans="2:2" ht="15.75" customHeight="1" x14ac:dyDescent="0.25">
      <c r="B184" s="63"/>
    </row>
    <row r="185" spans="2:2" ht="15.75" customHeight="1" x14ac:dyDescent="0.25">
      <c r="B185" s="63"/>
    </row>
    <row r="186" spans="2:2" ht="15.75" customHeight="1" x14ac:dyDescent="0.25">
      <c r="B186" s="63"/>
    </row>
    <row r="187" spans="2:2" ht="15.75" customHeight="1" x14ac:dyDescent="0.25">
      <c r="B187" s="63"/>
    </row>
    <row r="188" spans="2:2" ht="15.75" customHeight="1" x14ac:dyDescent="0.25">
      <c r="B188" s="63"/>
    </row>
    <row r="189" spans="2:2" ht="15.75" customHeight="1" x14ac:dyDescent="0.25">
      <c r="B189" s="63"/>
    </row>
    <row r="190" spans="2:2" ht="15.75" customHeight="1" x14ac:dyDescent="0.25">
      <c r="B190" s="63"/>
    </row>
    <row r="191" spans="2:2" ht="15.75" customHeight="1" x14ac:dyDescent="0.25">
      <c r="B191" s="63"/>
    </row>
    <row r="192" spans="2:2" ht="15.75" customHeight="1" x14ac:dyDescent="0.25">
      <c r="B192" s="63"/>
    </row>
    <row r="193" spans="2:2" ht="15.75" customHeight="1" x14ac:dyDescent="0.25">
      <c r="B193" s="63"/>
    </row>
    <row r="194" spans="2:2" ht="15.75" customHeight="1" x14ac:dyDescent="0.25">
      <c r="B194" s="63"/>
    </row>
    <row r="195" spans="2:2" ht="15.75" customHeight="1" x14ac:dyDescent="0.25">
      <c r="B195" s="63"/>
    </row>
    <row r="196" spans="2:2" ht="15.75" customHeight="1" x14ac:dyDescent="0.25">
      <c r="B196" s="63"/>
    </row>
    <row r="197" spans="2:2" ht="15.75" customHeight="1" x14ac:dyDescent="0.25">
      <c r="B197" s="63"/>
    </row>
    <row r="198" spans="2:2" ht="15.75" customHeight="1" x14ac:dyDescent="0.25">
      <c r="B198" s="63"/>
    </row>
    <row r="199" spans="2:2" ht="15.75" customHeight="1" x14ac:dyDescent="0.25">
      <c r="B199" s="63"/>
    </row>
    <row r="200" spans="2:2" ht="15.75" customHeight="1" x14ac:dyDescent="0.25">
      <c r="B200" s="63"/>
    </row>
    <row r="201" spans="2:2" ht="15.75" customHeight="1" x14ac:dyDescent="0.25">
      <c r="B201" s="63"/>
    </row>
    <row r="202" spans="2:2" ht="15.75" customHeight="1" x14ac:dyDescent="0.25">
      <c r="B202" s="63"/>
    </row>
    <row r="203" spans="2:2" ht="15.75" customHeight="1" x14ac:dyDescent="0.25">
      <c r="B203" s="63"/>
    </row>
    <row r="204" spans="2:2" ht="15.75" customHeight="1" x14ac:dyDescent="0.25">
      <c r="B204" s="63"/>
    </row>
    <row r="205" spans="2:2" ht="15.75" customHeight="1" x14ac:dyDescent="0.25">
      <c r="B205" s="63"/>
    </row>
    <row r="206" spans="2:2" ht="15.75" customHeight="1" x14ac:dyDescent="0.25">
      <c r="B206" s="63"/>
    </row>
    <row r="207" spans="2:2" ht="15.75" customHeight="1" x14ac:dyDescent="0.25">
      <c r="B207" s="63"/>
    </row>
    <row r="208" spans="2:2" ht="15.75" customHeight="1" x14ac:dyDescent="0.25">
      <c r="B208" s="63"/>
    </row>
    <row r="209" spans="2:2" ht="15.75" customHeight="1" x14ac:dyDescent="0.25">
      <c r="B209" s="63"/>
    </row>
    <row r="210" spans="2:2" ht="15.75" customHeight="1" x14ac:dyDescent="0.25">
      <c r="B210" s="63"/>
    </row>
    <row r="211" spans="2:2" ht="15.75" customHeight="1" x14ac:dyDescent="0.25">
      <c r="B211" s="63"/>
    </row>
    <row r="212" spans="2:2" ht="15.75" customHeight="1" x14ac:dyDescent="0.25">
      <c r="B212" s="63"/>
    </row>
    <row r="213" spans="2:2" ht="15.75" customHeight="1" x14ac:dyDescent="0.25">
      <c r="B213" s="63"/>
    </row>
    <row r="214" spans="2:2" ht="15.75" customHeight="1" x14ac:dyDescent="0.25">
      <c r="B214" s="63"/>
    </row>
    <row r="215" spans="2:2" ht="15.75" customHeight="1" x14ac:dyDescent="0.25">
      <c r="B215" s="63"/>
    </row>
    <row r="216" spans="2:2" ht="15.75" customHeight="1" x14ac:dyDescent="0.25">
      <c r="B216" s="63"/>
    </row>
    <row r="217" spans="2:2" ht="15.75" customHeight="1" x14ac:dyDescent="0.25">
      <c r="B217" s="63"/>
    </row>
    <row r="218" spans="2:2" ht="15.75" customHeight="1" x14ac:dyDescent="0.25">
      <c r="B218" s="63"/>
    </row>
    <row r="219" spans="2:2" ht="15.75" customHeight="1" x14ac:dyDescent="0.25">
      <c r="B219" s="63"/>
    </row>
    <row r="220" spans="2:2" ht="15.75" customHeight="1" x14ac:dyDescent="0.25">
      <c r="B220" s="63"/>
    </row>
    <row r="221" spans="2:2" ht="15.75" customHeight="1" x14ac:dyDescent="0.25">
      <c r="B221" s="63"/>
    </row>
    <row r="222" spans="2:2" ht="15.75" customHeight="1" x14ac:dyDescent="0.25">
      <c r="B222" s="63"/>
    </row>
    <row r="223" spans="2:2" ht="15.75" customHeight="1" x14ac:dyDescent="0.25">
      <c r="B223" s="63"/>
    </row>
    <row r="224" spans="2:2" ht="15.75" customHeight="1" x14ac:dyDescent="0.25">
      <c r="B224" s="63"/>
    </row>
    <row r="225" spans="2:2" ht="15.75" customHeight="1" x14ac:dyDescent="0.25">
      <c r="B225" s="63"/>
    </row>
    <row r="226" spans="2:2" ht="15.75" customHeight="1" x14ac:dyDescent="0.25">
      <c r="B226" s="63"/>
    </row>
    <row r="227" spans="2:2" ht="15.75" customHeight="1" x14ac:dyDescent="0.25">
      <c r="B227" s="63"/>
    </row>
    <row r="228" spans="2:2" ht="15.75" customHeight="1" x14ac:dyDescent="0.25">
      <c r="B228" s="63"/>
    </row>
    <row r="229" spans="2:2" ht="15.75" customHeight="1" x14ac:dyDescent="0.25">
      <c r="B229" s="63"/>
    </row>
    <row r="230" spans="2:2" ht="15.75" customHeight="1" x14ac:dyDescent="0.25">
      <c r="B230" s="63"/>
    </row>
    <row r="231" spans="2:2" ht="15.75" customHeight="1" x14ac:dyDescent="0.25">
      <c r="B231" s="63"/>
    </row>
    <row r="232" spans="2:2" ht="15.75" customHeight="1" x14ac:dyDescent="0.25">
      <c r="B232" s="63"/>
    </row>
    <row r="233" spans="2:2" ht="15.75" customHeight="1" x14ac:dyDescent="0.25">
      <c r="B233" s="63"/>
    </row>
    <row r="234" spans="2:2" ht="15.75" customHeight="1" x14ac:dyDescent="0.25">
      <c r="B234" s="63"/>
    </row>
    <row r="235" spans="2:2" ht="15.75" customHeight="1" x14ac:dyDescent="0.25">
      <c r="B235" s="63"/>
    </row>
    <row r="236" spans="2:2" ht="15.75" customHeight="1" x14ac:dyDescent="0.25">
      <c r="B236" s="63"/>
    </row>
    <row r="237" spans="2:2" ht="15.75" customHeight="1" x14ac:dyDescent="0.25">
      <c r="B237" s="63"/>
    </row>
    <row r="238" spans="2:2" ht="15.75" customHeight="1" x14ac:dyDescent="0.25">
      <c r="B238" s="63"/>
    </row>
    <row r="239" spans="2:2" ht="15.75" customHeight="1" x14ac:dyDescent="0.25">
      <c r="B239" s="63"/>
    </row>
    <row r="240" spans="2: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</sheetData>
  <sheetProtection algorithmName="SHA-512" hashValue="aSvC2kZhXuZYNmyTz4j4AOrPmRl5b43l8nUYDH7G3yzMUycKHN359Mb4cjKefATOtlJX5YNPnchXCJwsSPTdcQ==" saltValue="ClTdcwhDdOkotoLop9DYlQ==" spinCount="100000" sheet="1" objects="1" scenarios="1"/>
  <protectedRanges>
    <protectedRange sqref="F3:O38" name="Range1"/>
  </protectedRanges>
  <mergeCells count="1">
    <mergeCell ref="L39:O39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7"/>
  <sheetViews>
    <sheetView workbookViewId="0">
      <pane ySplit="1" topLeftCell="A2" activePane="bottomLeft" state="frozen"/>
      <selection pane="bottomLeft" activeCell="U21" sqref="U21"/>
    </sheetView>
  </sheetViews>
  <sheetFormatPr defaultColWidth="14.42578125" defaultRowHeight="15" customHeight="1" x14ac:dyDescent="0.25"/>
  <cols>
    <col min="1" max="1" width="22.7109375" style="24" customWidth="1"/>
    <col min="2" max="2" width="10.140625" style="24" customWidth="1"/>
    <col min="3" max="3" width="10.140625" style="170" customWidth="1"/>
    <col min="4" max="4" width="9.140625" style="106" customWidth="1"/>
    <col min="5" max="5" width="6.7109375" style="126" customWidth="1"/>
    <col min="6" max="15" width="5.42578125" style="106" customWidth="1"/>
    <col min="16" max="17" width="8.7109375" style="106" customWidth="1"/>
    <col min="18" max="18" width="12.140625" style="170" customWidth="1"/>
    <col min="19" max="19" width="8.7109375" style="24" customWidth="1"/>
    <col min="20" max="16384" width="14.42578125" style="24"/>
  </cols>
  <sheetData>
    <row r="1" spans="1:19" ht="72" customHeight="1" x14ac:dyDescent="0.25">
      <c r="A1" s="46" t="s">
        <v>31</v>
      </c>
      <c r="B1" s="47" t="s">
        <v>32</v>
      </c>
      <c r="C1" s="169" t="s">
        <v>24</v>
      </c>
      <c r="D1" s="73" t="s">
        <v>33</v>
      </c>
      <c r="E1" s="108" t="s">
        <v>34</v>
      </c>
      <c r="F1" s="152" t="s">
        <v>35</v>
      </c>
      <c r="G1" s="153" t="s">
        <v>36</v>
      </c>
      <c r="H1" s="154" t="s">
        <v>37</v>
      </c>
      <c r="I1" s="155" t="s">
        <v>38</v>
      </c>
      <c r="J1" s="156" t="s">
        <v>39</v>
      </c>
      <c r="K1" s="157" t="s">
        <v>40</v>
      </c>
      <c r="L1" s="158" t="s">
        <v>41</v>
      </c>
      <c r="M1" s="159" t="s">
        <v>42</v>
      </c>
      <c r="N1" s="160" t="s">
        <v>43</v>
      </c>
      <c r="O1" s="161" t="s">
        <v>44</v>
      </c>
      <c r="P1" s="73" t="s">
        <v>14</v>
      </c>
      <c r="Q1" s="73" t="s">
        <v>15</v>
      </c>
      <c r="R1" s="169" t="s">
        <v>45</v>
      </c>
      <c r="S1" s="47" t="s">
        <v>46</v>
      </c>
    </row>
    <row r="2" spans="1:19" x14ac:dyDescent="0.25">
      <c r="A2" s="173"/>
      <c r="B2" s="174"/>
      <c r="C2" s="174"/>
      <c r="D2" s="174"/>
      <c r="E2" s="174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4"/>
      <c r="Q2" s="174"/>
      <c r="R2" s="174"/>
      <c r="S2" s="175"/>
    </row>
    <row r="3" spans="1:19" x14ac:dyDescent="0.25">
      <c r="A3" s="176" t="s">
        <v>47</v>
      </c>
      <c r="B3" s="2" t="s">
        <v>85</v>
      </c>
      <c r="C3" s="3">
        <v>445</v>
      </c>
      <c r="D3" s="110">
        <v>30</v>
      </c>
      <c r="E3" s="111">
        <v>14.4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77">
        <f t="shared" ref="P3:P50" si="0">SUM(F3:O3)</f>
        <v>0</v>
      </c>
      <c r="Q3" s="77">
        <f t="shared" ref="Q3:Q50" si="1">P3*D3</f>
        <v>0</v>
      </c>
      <c r="R3" s="8">
        <f t="shared" ref="R3:R50" si="2">C3*P3</f>
        <v>0</v>
      </c>
      <c r="S3" s="19">
        <f t="shared" ref="S3:S50" si="3">E3*P3</f>
        <v>0</v>
      </c>
    </row>
    <row r="4" spans="1:19" x14ac:dyDescent="0.25">
      <c r="A4" s="177" t="s">
        <v>49</v>
      </c>
      <c r="B4" s="7" t="s">
        <v>85</v>
      </c>
      <c r="C4" s="114">
        <v>185.6</v>
      </c>
      <c r="D4" s="115">
        <v>6</v>
      </c>
      <c r="E4" s="166">
        <v>7.42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77">
        <f t="shared" si="0"/>
        <v>0</v>
      </c>
      <c r="Q4" s="77">
        <f t="shared" si="1"/>
        <v>0</v>
      </c>
      <c r="R4" s="8">
        <f t="shared" si="2"/>
        <v>0</v>
      </c>
      <c r="S4" s="19">
        <f t="shared" si="3"/>
        <v>0</v>
      </c>
    </row>
    <row r="5" spans="1:19" x14ac:dyDescent="0.25">
      <c r="A5" s="177" t="s">
        <v>50</v>
      </c>
      <c r="B5" s="7" t="s">
        <v>85</v>
      </c>
      <c r="C5" s="114">
        <v>142.4</v>
      </c>
      <c r="D5" s="115">
        <v>6</v>
      </c>
      <c r="E5" s="166">
        <v>4.07</v>
      </c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77">
        <f t="shared" si="0"/>
        <v>0</v>
      </c>
      <c r="Q5" s="77">
        <f t="shared" si="1"/>
        <v>0</v>
      </c>
      <c r="R5" s="8">
        <f t="shared" si="2"/>
        <v>0</v>
      </c>
      <c r="S5" s="19">
        <f t="shared" si="3"/>
        <v>0</v>
      </c>
    </row>
    <row r="6" spans="1:19" x14ac:dyDescent="0.25">
      <c r="A6" s="177" t="s">
        <v>51</v>
      </c>
      <c r="B6" s="7" t="s">
        <v>85</v>
      </c>
      <c r="C6" s="114">
        <v>83.56</v>
      </c>
      <c r="D6" s="115">
        <v>6</v>
      </c>
      <c r="E6" s="166">
        <v>2.09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77">
        <f t="shared" si="0"/>
        <v>0</v>
      </c>
      <c r="Q6" s="77">
        <f t="shared" si="1"/>
        <v>0</v>
      </c>
      <c r="R6" s="8">
        <f t="shared" si="2"/>
        <v>0</v>
      </c>
      <c r="S6" s="19">
        <f t="shared" si="3"/>
        <v>0</v>
      </c>
    </row>
    <row r="7" spans="1:19" x14ac:dyDescent="0.25">
      <c r="A7" s="140" t="s">
        <v>52</v>
      </c>
      <c r="B7" s="7" t="s">
        <v>85</v>
      </c>
      <c r="C7" s="114">
        <v>35.57</v>
      </c>
      <c r="D7" s="115">
        <v>6</v>
      </c>
      <c r="E7" s="166">
        <v>0.79100000000000004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77">
        <f t="shared" si="0"/>
        <v>0</v>
      </c>
      <c r="Q7" s="77">
        <f t="shared" si="1"/>
        <v>0</v>
      </c>
      <c r="R7" s="8">
        <f t="shared" si="2"/>
        <v>0</v>
      </c>
      <c r="S7" s="19">
        <f t="shared" si="3"/>
        <v>0</v>
      </c>
    </row>
    <row r="8" spans="1:19" x14ac:dyDescent="0.25">
      <c r="A8" s="141" t="s">
        <v>53</v>
      </c>
      <c r="B8" s="7" t="s">
        <v>85</v>
      </c>
      <c r="C8" s="114">
        <v>17.25</v>
      </c>
      <c r="D8" s="115">
        <v>6</v>
      </c>
      <c r="E8" s="166">
        <v>0.34499999999999997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77">
        <f t="shared" si="0"/>
        <v>0</v>
      </c>
      <c r="Q8" s="77">
        <f t="shared" si="1"/>
        <v>0</v>
      </c>
      <c r="R8" s="8">
        <f t="shared" si="2"/>
        <v>0</v>
      </c>
      <c r="S8" s="19">
        <f t="shared" si="3"/>
        <v>0</v>
      </c>
    </row>
    <row r="9" spans="1:19" x14ac:dyDescent="0.25">
      <c r="A9" s="147" t="s">
        <v>54</v>
      </c>
      <c r="B9" s="2" t="s">
        <v>85</v>
      </c>
      <c r="C9" s="3">
        <v>620</v>
      </c>
      <c r="D9" s="110">
        <v>30</v>
      </c>
      <c r="E9" s="111">
        <v>19.212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77">
        <f t="shared" si="0"/>
        <v>0</v>
      </c>
      <c r="Q9" s="77">
        <f t="shared" si="1"/>
        <v>0</v>
      </c>
      <c r="R9" s="8">
        <f t="shared" si="2"/>
        <v>0</v>
      </c>
      <c r="S9" s="19">
        <f t="shared" si="3"/>
        <v>0</v>
      </c>
    </row>
    <row r="10" spans="1:19" x14ac:dyDescent="0.25">
      <c r="A10" s="141" t="s">
        <v>55</v>
      </c>
      <c r="B10" s="7" t="s">
        <v>85</v>
      </c>
      <c r="C10" s="114">
        <v>296.63</v>
      </c>
      <c r="D10" s="115">
        <v>6</v>
      </c>
      <c r="E10" s="166">
        <v>11.87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77">
        <f t="shared" si="0"/>
        <v>0</v>
      </c>
      <c r="Q10" s="77">
        <f t="shared" si="1"/>
        <v>0</v>
      </c>
      <c r="R10" s="8">
        <f t="shared" si="2"/>
        <v>0</v>
      </c>
      <c r="S10" s="19">
        <f t="shared" si="3"/>
        <v>0</v>
      </c>
    </row>
    <row r="11" spans="1:19" x14ac:dyDescent="0.25">
      <c r="A11" s="141" t="s">
        <v>56</v>
      </c>
      <c r="B11" s="7" t="s">
        <v>85</v>
      </c>
      <c r="C11" s="114">
        <v>124.35</v>
      </c>
      <c r="D11" s="115">
        <v>6</v>
      </c>
      <c r="E11" s="166">
        <v>3.5529999999999999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77">
        <f t="shared" si="0"/>
        <v>0</v>
      </c>
      <c r="Q11" s="77">
        <f t="shared" si="1"/>
        <v>0</v>
      </c>
      <c r="R11" s="8">
        <f t="shared" si="2"/>
        <v>0</v>
      </c>
      <c r="S11" s="19">
        <f t="shared" si="3"/>
        <v>0</v>
      </c>
    </row>
    <row r="12" spans="1:19" x14ac:dyDescent="0.25">
      <c r="A12" s="141" t="s">
        <v>57</v>
      </c>
      <c r="B12" s="7" t="s">
        <v>85</v>
      </c>
      <c r="C12" s="114">
        <v>110.35</v>
      </c>
      <c r="D12" s="115">
        <v>6</v>
      </c>
      <c r="E12" s="166">
        <v>2.7589999999999999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77">
        <f t="shared" si="0"/>
        <v>0</v>
      </c>
      <c r="Q12" s="77">
        <f t="shared" si="1"/>
        <v>0</v>
      </c>
      <c r="R12" s="8">
        <f t="shared" si="2"/>
        <v>0</v>
      </c>
      <c r="S12" s="19">
        <f t="shared" si="3"/>
        <v>0</v>
      </c>
    </row>
    <row r="13" spans="1:19" x14ac:dyDescent="0.25">
      <c r="A13" s="141" t="s">
        <v>58</v>
      </c>
      <c r="B13" s="7" t="s">
        <v>85</v>
      </c>
      <c r="C13" s="114">
        <v>94.53</v>
      </c>
      <c r="D13" s="115">
        <v>6</v>
      </c>
      <c r="E13" s="166">
        <v>2.101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77">
        <f t="shared" si="0"/>
        <v>0</v>
      </c>
      <c r="Q13" s="77">
        <f t="shared" si="1"/>
        <v>0</v>
      </c>
      <c r="R13" s="8">
        <f t="shared" si="2"/>
        <v>0</v>
      </c>
      <c r="S13" s="19">
        <f t="shared" si="3"/>
        <v>0</v>
      </c>
    </row>
    <row r="14" spans="1:19" x14ac:dyDescent="0.25">
      <c r="A14" s="141" t="s">
        <v>59</v>
      </c>
      <c r="B14" s="7" t="s">
        <v>85</v>
      </c>
      <c r="C14" s="114">
        <v>36.6</v>
      </c>
      <c r="D14" s="115">
        <v>6</v>
      </c>
      <c r="E14" s="166">
        <v>0.73199999999999998</v>
      </c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77">
        <f t="shared" si="0"/>
        <v>0</v>
      </c>
      <c r="Q14" s="77">
        <f t="shared" si="1"/>
        <v>0</v>
      </c>
      <c r="R14" s="8">
        <f t="shared" si="2"/>
        <v>0</v>
      </c>
      <c r="S14" s="19">
        <f t="shared" si="3"/>
        <v>0</v>
      </c>
    </row>
    <row r="15" spans="1:19" x14ac:dyDescent="0.25">
      <c r="A15" s="147" t="s">
        <v>60</v>
      </c>
      <c r="B15" s="2" t="s">
        <v>85</v>
      </c>
      <c r="C15" s="3">
        <v>575.46</v>
      </c>
      <c r="D15" s="110">
        <v>30</v>
      </c>
      <c r="E15" s="111">
        <v>18.59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77">
        <f t="shared" si="0"/>
        <v>0</v>
      </c>
      <c r="Q15" s="77">
        <f t="shared" si="1"/>
        <v>0</v>
      </c>
      <c r="R15" s="8">
        <f t="shared" si="2"/>
        <v>0</v>
      </c>
      <c r="S15" s="19">
        <f t="shared" si="3"/>
        <v>0</v>
      </c>
    </row>
    <row r="16" spans="1:19" x14ac:dyDescent="0.25">
      <c r="A16" s="178" t="s">
        <v>61</v>
      </c>
      <c r="B16" s="7" t="s">
        <v>85</v>
      </c>
      <c r="C16" s="114">
        <v>251.01</v>
      </c>
      <c r="D16" s="115">
        <v>6</v>
      </c>
      <c r="E16" s="166">
        <v>10.039999999999999</v>
      </c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77">
        <f t="shared" si="0"/>
        <v>0</v>
      </c>
      <c r="Q16" s="77">
        <f t="shared" si="1"/>
        <v>0</v>
      </c>
      <c r="R16" s="8">
        <f t="shared" si="2"/>
        <v>0</v>
      </c>
      <c r="S16" s="19">
        <f t="shared" si="3"/>
        <v>0</v>
      </c>
    </row>
    <row r="17" spans="1:19" x14ac:dyDescent="0.25">
      <c r="A17" s="178" t="s">
        <v>62</v>
      </c>
      <c r="B17" s="7" t="s">
        <v>85</v>
      </c>
      <c r="C17" s="114">
        <v>163.11000000000001</v>
      </c>
      <c r="D17" s="115">
        <v>6</v>
      </c>
      <c r="E17" s="166">
        <v>4.66</v>
      </c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77">
        <f t="shared" si="0"/>
        <v>0</v>
      </c>
      <c r="Q17" s="77">
        <f t="shared" si="1"/>
        <v>0</v>
      </c>
      <c r="R17" s="8">
        <f t="shared" si="2"/>
        <v>0</v>
      </c>
      <c r="S17" s="19">
        <f t="shared" si="3"/>
        <v>0</v>
      </c>
    </row>
    <row r="18" spans="1:19" x14ac:dyDescent="0.25">
      <c r="A18" s="178" t="s">
        <v>63</v>
      </c>
      <c r="B18" s="7" t="s">
        <v>85</v>
      </c>
      <c r="C18" s="114">
        <v>19.27</v>
      </c>
      <c r="D18" s="115">
        <v>6</v>
      </c>
      <c r="E18" s="166">
        <v>2.73</v>
      </c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77">
        <f t="shared" si="0"/>
        <v>0</v>
      </c>
      <c r="Q18" s="77">
        <f t="shared" si="1"/>
        <v>0</v>
      </c>
      <c r="R18" s="8">
        <f t="shared" si="2"/>
        <v>0</v>
      </c>
      <c r="S18" s="19">
        <f t="shared" si="3"/>
        <v>0</v>
      </c>
    </row>
    <row r="19" spans="1:19" x14ac:dyDescent="0.25">
      <c r="A19" s="178" t="s">
        <v>64</v>
      </c>
      <c r="B19" s="7" t="s">
        <v>85</v>
      </c>
      <c r="C19" s="114">
        <v>52.07</v>
      </c>
      <c r="D19" s="115">
        <v>6</v>
      </c>
      <c r="E19" s="166">
        <v>1.1499999999999999</v>
      </c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77">
        <f t="shared" si="0"/>
        <v>0</v>
      </c>
      <c r="Q19" s="77">
        <f t="shared" si="1"/>
        <v>0</v>
      </c>
      <c r="R19" s="8">
        <f t="shared" si="2"/>
        <v>0</v>
      </c>
      <c r="S19" s="19">
        <f t="shared" si="3"/>
        <v>0</v>
      </c>
    </row>
    <row r="20" spans="1:19" x14ac:dyDescent="0.25">
      <c r="A20" s="178" t="s">
        <v>65</v>
      </c>
      <c r="B20" s="7" t="s">
        <v>85</v>
      </c>
      <c r="C20" s="114">
        <v>26.95</v>
      </c>
      <c r="D20" s="115">
        <v>6</v>
      </c>
      <c r="E20" s="166">
        <v>0.54</v>
      </c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77">
        <f t="shared" si="0"/>
        <v>0</v>
      </c>
      <c r="Q20" s="77">
        <f t="shared" si="1"/>
        <v>0</v>
      </c>
      <c r="R20" s="8">
        <f t="shared" si="2"/>
        <v>0</v>
      </c>
      <c r="S20" s="19">
        <f t="shared" si="3"/>
        <v>0</v>
      </c>
    </row>
    <row r="21" spans="1:19" x14ac:dyDescent="0.25">
      <c r="A21" s="176" t="s">
        <v>66</v>
      </c>
      <c r="B21" s="142" t="s">
        <v>85</v>
      </c>
      <c r="C21" s="3">
        <v>630</v>
      </c>
      <c r="D21" s="110">
        <v>30</v>
      </c>
      <c r="E21" s="111">
        <v>21.24</v>
      </c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77">
        <f t="shared" si="0"/>
        <v>0</v>
      </c>
      <c r="Q21" s="77">
        <f t="shared" si="1"/>
        <v>0</v>
      </c>
      <c r="R21" s="8">
        <f t="shared" si="2"/>
        <v>0</v>
      </c>
      <c r="S21" s="19">
        <f t="shared" si="3"/>
        <v>0</v>
      </c>
    </row>
    <row r="22" spans="1:19" x14ac:dyDescent="0.25">
      <c r="A22" s="141" t="s">
        <v>67</v>
      </c>
      <c r="B22" s="7" t="s">
        <v>85</v>
      </c>
      <c r="C22" s="114">
        <v>270</v>
      </c>
      <c r="D22" s="115">
        <v>6</v>
      </c>
      <c r="E22" s="166">
        <v>10.8</v>
      </c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77">
        <f t="shared" si="0"/>
        <v>0</v>
      </c>
      <c r="Q22" s="77">
        <f t="shared" si="1"/>
        <v>0</v>
      </c>
      <c r="R22" s="8">
        <f t="shared" si="2"/>
        <v>0</v>
      </c>
      <c r="S22" s="19">
        <f t="shared" si="3"/>
        <v>0</v>
      </c>
    </row>
    <row r="23" spans="1:19" x14ac:dyDescent="0.25">
      <c r="A23" s="141" t="s">
        <v>68</v>
      </c>
      <c r="B23" s="7" t="s">
        <v>85</v>
      </c>
      <c r="C23" s="114">
        <v>178.65</v>
      </c>
      <c r="D23" s="115">
        <v>6</v>
      </c>
      <c r="E23" s="166">
        <v>5.0999999999999996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77">
        <f t="shared" si="0"/>
        <v>0</v>
      </c>
      <c r="Q23" s="77">
        <f t="shared" si="1"/>
        <v>0</v>
      </c>
      <c r="R23" s="8">
        <f t="shared" si="2"/>
        <v>0</v>
      </c>
      <c r="S23" s="19">
        <f t="shared" si="3"/>
        <v>0</v>
      </c>
    </row>
    <row r="24" spans="1:19" x14ac:dyDescent="0.25">
      <c r="A24" s="141" t="s">
        <v>69</v>
      </c>
      <c r="B24" s="7" t="s">
        <v>85</v>
      </c>
      <c r="C24" s="114">
        <v>133.38</v>
      </c>
      <c r="D24" s="115">
        <v>6</v>
      </c>
      <c r="E24" s="166">
        <v>3.81</v>
      </c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77">
        <f t="shared" si="0"/>
        <v>0</v>
      </c>
      <c r="Q24" s="77">
        <f t="shared" si="1"/>
        <v>0</v>
      </c>
      <c r="R24" s="8">
        <f t="shared" si="2"/>
        <v>0</v>
      </c>
      <c r="S24" s="19">
        <f t="shared" si="3"/>
        <v>0</v>
      </c>
    </row>
    <row r="25" spans="1:19" x14ac:dyDescent="0.25">
      <c r="A25" s="141" t="s">
        <v>70</v>
      </c>
      <c r="B25" s="7" t="s">
        <v>85</v>
      </c>
      <c r="C25" s="114">
        <v>53.27</v>
      </c>
      <c r="D25" s="115">
        <v>6</v>
      </c>
      <c r="E25" s="166">
        <v>1.52</v>
      </c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77">
        <f t="shared" si="0"/>
        <v>0</v>
      </c>
      <c r="Q25" s="77">
        <f t="shared" si="1"/>
        <v>0</v>
      </c>
      <c r="R25" s="8">
        <f t="shared" si="2"/>
        <v>0</v>
      </c>
      <c r="S25" s="19">
        <f t="shared" si="3"/>
        <v>0</v>
      </c>
    </row>
    <row r="26" spans="1:19" x14ac:dyDescent="0.25">
      <c r="A26" s="141" t="s">
        <v>71</v>
      </c>
      <c r="B26" s="7" t="s">
        <v>85</v>
      </c>
      <c r="C26" s="114">
        <v>15.92</v>
      </c>
      <c r="D26" s="115">
        <v>6</v>
      </c>
      <c r="E26" s="166">
        <v>0.4</v>
      </c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77">
        <f t="shared" si="0"/>
        <v>0</v>
      </c>
      <c r="Q26" s="77">
        <f t="shared" si="1"/>
        <v>0</v>
      </c>
      <c r="R26" s="8">
        <f t="shared" si="2"/>
        <v>0</v>
      </c>
      <c r="S26" s="19">
        <f t="shared" si="3"/>
        <v>0</v>
      </c>
    </row>
    <row r="27" spans="1:19" x14ac:dyDescent="0.25">
      <c r="A27" s="1" t="s">
        <v>86</v>
      </c>
      <c r="B27" s="2" t="s">
        <v>85</v>
      </c>
      <c r="C27" s="3">
        <f>SUM(C28:C35)</f>
        <v>956.8</v>
      </c>
      <c r="D27" s="110">
        <f>SUM(D28:D35)</f>
        <v>65</v>
      </c>
      <c r="E27" s="111">
        <f>SUM(E28:E35)</f>
        <v>25.094999999999999</v>
      </c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77">
        <f t="shared" si="0"/>
        <v>0</v>
      </c>
      <c r="Q27" s="77">
        <f t="shared" si="1"/>
        <v>0</v>
      </c>
      <c r="R27" s="8">
        <f t="shared" si="2"/>
        <v>0</v>
      </c>
      <c r="S27" s="19">
        <f t="shared" si="3"/>
        <v>0</v>
      </c>
    </row>
    <row r="28" spans="1:19" x14ac:dyDescent="0.25">
      <c r="A28" s="6" t="s">
        <v>87</v>
      </c>
      <c r="B28" s="7" t="s">
        <v>85</v>
      </c>
      <c r="C28" s="8">
        <v>31.8</v>
      </c>
      <c r="D28" s="77">
        <v>9</v>
      </c>
      <c r="E28" s="116">
        <v>0.53</v>
      </c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77">
        <f t="shared" si="0"/>
        <v>0</v>
      </c>
      <c r="Q28" s="77">
        <f t="shared" si="1"/>
        <v>0</v>
      </c>
      <c r="R28" s="8">
        <f t="shared" si="2"/>
        <v>0</v>
      </c>
      <c r="S28" s="19">
        <f t="shared" si="3"/>
        <v>0</v>
      </c>
    </row>
    <row r="29" spans="1:19" x14ac:dyDescent="0.25">
      <c r="A29" s="6" t="s">
        <v>88</v>
      </c>
      <c r="B29" s="7" t="s">
        <v>85</v>
      </c>
      <c r="C29" s="8">
        <v>27.900000000000002</v>
      </c>
      <c r="D29" s="77">
        <v>9</v>
      </c>
      <c r="E29" s="116">
        <v>0.46500000000000002</v>
      </c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77">
        <f t="shared" si="0"/>
        <v>0</v>
      </c>
      <c r="Q29" s="77">
        <f t="shared" si="1"/>
        <v>0</v>
      </c>
      <c r="R29" s="8">
        <f t="shared" si="2"/>
        <v>0</v>
      </c>
      <c r="S29" s="19">
        <f t="shared" si="3"/>
        <v>0</v>
      </c>
    </row>
    <row r="30" spans="1:19" x14ac:dyDescent="0.25">
      <c r="A30" s="6" t="s">
        <v>89</v>
      </c>
      <c r="B30" s="7" t="s">
        <v>85</v>
      </c>
      <c r="C30" s="8">
        <v>45.224999999999994</v>
      </c>
      <c r="D30" s="77">
        <v>8</v>
      </c>
      <c r="E30" s="116">
        <v>1.0049999999999999</v>
      </c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77">
        <f t="shared" si="0"/>
        <v>0</v>
      </c>
      <c r="Q30" s="77">
        <f t="shared" si="1"/>
        <v>0</v>
      </c>
      <c r="R30" s="8">
        <f t="shared" si="2"/>
        <v>0</v>
      </c>
      <c r="S30" s="19">
        <f t="shared" si="3"/>
        <v>0</v>
      </c>
    </row>
    <row r="31" spans="1:19" x14ac:dyDescent="0.25">
      <c r="A31" s="6" t="s">
        <v>90</v>
      </c>
      <c r="B31" s="7" t="s">
        <v>85</v>
      </c>
      <c r="C31" s="8">
        <v>56.4</v>
      </c>
      <c r="D31" s="77">
        <v>6</v>
      </c>
      <c r="E31" s="116">
        <v>0.94</v>
      </c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77">
        <f t="shared" si="0"/>
        <v>0</v>
      </c>
      <c r="Q31" s="77">
        <f t="shared" si="1"/>
        <v>0</v>
      </c>
      <c r="R31" s="8">
        <f t="shared" si="2"/>
        <v>0</v>
      </c>
      <c r="S31" s="19">
        <f t="shared" si="3"/>
        <v>0</v>
      </c>
    </row>
    <row r="32" spans="1:19" x14ac:dyDescent="0.25">
      <c r="A32" s="6" t="s">
        <v>91</v>
      </c>
      <c r="B32" s="7" t="s">
        <v>85</v>
      </c>
      <c r="C32" s="8">
        <v>90.224999999999994</v>
      </c>
      <c r="D32" s="77">
        <v>7</v>
      </c>
      <c r="E32" s="116">
        <v>2.0049999999999999</v>
      </c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77">
        <f t="shared" si="0"/>
        <v>0</v>
      </c>
      <c r="Q32" s="77">
        <f t="shared" si="1"/>
        <v>0</v>
      </c>
      <c r="R32" s="8">
        <f t="shared" si="2"/>
        <v>0</v>
      </c>
      <c r="S32" s="19">
        <f t="shared" si="3"/>
        <v>0</v>
      </c>
    </row>
    <row r="33" spans="1:19" x14ac:dyDescent="0.25">
      <c r="A33" s="6" t="s">
        <v>92</v>
      </c>
      <c r="B33" s="7" t="s">
        <v>85</v>
      </c>
      <c r="C33" s="8">
        <v>147.35</v>
      </c>
      <c r="D33" s="77">
        <v>7</v>
      </c>
      <c r="E33" s="116">
        <v>4.21</v>
      </c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77">
        <f t="shared" si="0"/>
        <v>0</v>
      </c>
      <c r="Q33" s="77">
        <f t="shared" si="1"/>
        <v>0</v>
      </c>
      <c r="R33" s="8">
        <f t="shared" si="2"/>
        <v>0</v>
      </c>
      <c r="S33" s="19">
        <f t="shared" si="3"/>
        <v>0</v>
      </c>
    </row>
    <row r="34" spans="1:19" x14ac:dyDescent="0.25">
      <c r="A34" s="6" t="s">
        <v>93</v>
      </c>
      <c r="B34" s="7" t="s">
        <v>85</v>
      </c>
      <c r="C34" s="8">
        <v>205.10000000000002</v>
      </c>
      <c r="D34" s="77">
        <v>10</v>
      </c>
      <c r="E34" s="116">
        <v>5.86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77">
        <f t="shared" si="0"/>
        <v>0</v>
      </c>
      <c r="Q34" s="77">
        <f t="shared" si="1"/>
        <v>0</v>
      </c>
      <c r="R34" s="8">
        <f t="shared" si="2"/>
        <v>0</v>
      </c>
      <c r="S34" s="19">
        <f t="shared" si="3"/>
        <v>0</v>
      </c>
    </row>
    <row r="35" spans="1:19" x14ac:dyDescent="0.25">
      <c r="A35" s="6" t="s">
        <v>94</v>
      </c>
      <c r="B35" s="7" t="s">
        <v>85</v>
      </c>
      <c r="C35" s="8">
        <v>352.8</v>
      </c>
      <c r="D35" s="77">
        <v>9</v>
      </c>
      <c r="E35" s="116">
        <v>10.08</v>
      </c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77">
        <f t="shared" si="0"/>
        <v>0</v>
      </c>
      <c r="Q35" s="77">
        <f t="shared" si="1"/>
        <v>0</v>
      </c>
      <c r="R35" s="8">
        <f t="shared" si="2"/>
        <v>0</v>
      </c>
      <c r="S35" s="19">
        <f t="shared" si="3"/>
        <v>0</v>
      </c>
    </row>
    <row r="36" spans="1:19" ht="15.75" customHeight="1" x14ac:dyDescent="0.25">
      <c r="A36" s="11" t="s">
        <v>95</v>
      </c>
      <c r="B36" s="2" t="s">
        <v>85</v>
      </c>
      <c r="C36" s="12">
        <f>SUM(C37:C45)</f>
        <v>1113.8749999999998</v>
      </c>
      <c r="D36" s="110">
        <f>SUM(D37:D45)</f>
        <v>42</v>
      </c>
      <c r="E36" s="167">
        <f>SUM(E37:E45)</f>
        <v>30.315000000000005</v>
      </c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77">
        <f t="shared" si="0"/>
        <v>0</v>
      </c>
      <c r="Q36" s="77">
        <f t="shared" si="1"/>
        <v>0</v>
      </c>
      <c r="R36" s="8">
        <f t="shared" si="2"/>
        <v>0</v>
      </c>
      <c r="S36" s="19">
        <f t="shared" si="3"/>
        <v>0</v>
      </c>
    </row>
    <row r="37" spans="1:19" ht="15.75" customHeight="1" x14ac:dyDescent="0.25">
      <c r="A37" s="13" t="s">
        <v>73</v>
      </c>
      <c r="B37" s="7" t="s">
        <v>85</v>
      </c>
      <c r="C37" s="14">
        <v>164.5</v>
      </c>
      <c r="D37" s="77">
        <v>3</v>
      </c>
      <c r="E37" s="168">
        <v>4.7</v>
      </c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77">
        <f t="shared" si="0"/>
        <v>0</v>
      </c>
      <c r="Q37" s="77">
        <f t="shared" si="1"/>
        <v>0</v>
      </c>
      <c r="R37" s="8">
        <f t="shared" si="2"/>
        <v>0</v>
      </c>
      <c r="S37" s="19">
        <f t="shared" si="3"/>
        <v>0</v>
      </c>
    </row>
    <row r="38" spans="1:19" ht="15.75" customHeight="1" x14ac:dyDescent="0.25">
      <c r="A38" s="13" t="s">
        <v>74</v>
      </c>
      <c r="B38" s="7" t="s">
        <v>85</v>
      </c>
      <c r="C38" s="14">
        <v>197.75</v>
      </c>
      <c r="D38" s="77">
        <v>3</v>
      </c>
      <c r="E38" s="168">
        <v>5.65</v>
      </c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77">
        <f t="shared" si="0"/>
        <v>0</v>
      </c>
      <c r="Q38" s="77">
        <f t="shared" si="1"/>
        <v>0</v>
      </c>
      <c r="R38" s="8">
        <f t="shared" si="2"/>
        <v>0</v>
      </c>
      <c r="S38" s="19">
        <f t="shared" si="3"/>
        <v>0</v>
      </c>
    </row>
    <row r="39" spans="1:19" ht="15.75" customHeight="1" x14ac:dyDescent="0.25">
      <c r="A39" s="13" t="s">
        <v>75</v>
      </c>
      <c r="B39" s="7" t="s">
        <v>85</v>
      </c>
      <c r="C39" s="14">
        <v>302.05</v>
      </c>
      <c r="D39" s="77">
        <v>6</v>
      </c>
      <c r="E39" s="168">
        <v>8.6300000000000008</v>
      </c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77">
        <f t="shared" si="0"/>
        <v>0</v>
      </c>
      <c r="Q39" s="77">
        <f t="shared" si="1"/>
        <v>0</v>
      </c>
      <c r="R39" s="8">
        <f t="shared" si="2"/>
        <v>0</v>
      </c>
      <c r="S39" s="19">
        <f t="shared" si="3"/>
        <v>0</v>
      </c>
    </row>
    <row r="40" spans="1:19" ht="15.75" customHeight="1" x14ac:dyDescent="0.25">
      <c r="A40" s="13" t="s">
        <v>76</v>
      </c>
      <c r="B40" s="7" t="s">
        <v>85</v>
      </c>
      <c r="C40" s="14">
        <v>111.125</v>
      </c>
      <c r="D40" s="77">
        <v>3</v>
      </c>
      <c r="E40" s="168">
        <v>3.1749999999999998</v>
      </c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77">
        <f t="shared" si="0"/>
        <v>0</v>
      </c>
      <c r="Q40" s="77">
        <f t="shared" si="1"/>
        <v>0</v>
      </c>
      <c r="R40" s="8">
        <f t="shared" si="2"/>
        <v>0</v>
      </c>
      <c r="S40" s="19">
        <f t="shared" si="3"/>
        <v>0</v>
      </c>
    </row>
    <row r="41" spans="1:19" ht="15.75" customHeight="1" x14ac:dyDescent="0.25">
      <c r="A41" s="13" t="s">
        <v>77</v>
      </c>
      <c r="B41" s="7" t="s">
        <v>85</v>
      </c>
      <c r="C41" s="14">
        <v>83.924999999999997</v>
      </c>
      <c r="D41" s="77">
        <v>3</v>
      </c>
      <c r="E41" s="168">
        <v>1.865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77">
        <f t="shared" si="0"/>
        <v>0</v>
      </c>
      <c r="Q41" s="77">
        <f t="shared" si="1"/>
        <v>0</v>
      </c>
      <c r="R41" s="8">
        <f t="shared" si="2"/>
        <v>0</v>
      </c>
      <c r="S41" s="19">
        <f t="shared" si="3"/>
        <v>0</v>
      </c>
    </row>
    <row r="42" spans="1:19" ht="15.75" customHeight="1" x14ac:dyDescent="0.25">
      <c r="A42" s="13" t="s">
        <v>78</v>
      </c>
      <c r="B42" s="7" t="s">
        <v>85</v>
      </c>
      <c r="C42" s="14">
        <v>140.52499999999998</v>
      </c>
      <c r="D42" s="77">
        <v>6</v>
      </c>
      <c r="E42" s="168">
        <v>4.0149999999999997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77">
        <f t="shared" si="0"/>
        <v>0</v>
      </c>
      <c r="Q42" s="77">
        <f t="shared" si="1"/>
        <v>0</v>
      </c>
      <c r="R42" s="8">
        <f t="shared" si="2"/>
        <v>0</v>
      </c>
      <c r="S42" s="19">
        <f t="shared" si="3"/>
        <v>0</v>
      </c>
    </row>
    <row r="43" spans="1:19" ht="15.75" customHeight="1" x14ac:dyDescent="0.25">
      <c r="A43" s="13" t="s">
        <v>79</v>
      </c>
      <c r="B43" s="7" t="s">
        <v>85</v>
      </c>
      <c r="C43" s="14">
        <v>68.400000000000006</v>
      </c>
      <c r="D43" s="77">
        <v>6</v>
      </c>
      <c r="E43" s="168">
        <v>1.52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77">
        <f t="shared" si="0"/>
        <v>0</v>
      </c>
      <c r="Q43" s="77">
        <f t="shared" si="1"/>
        <v>0</v>
      </c>
      <c r="R43" s="8">
        <f t="shared" si="2"/>
        <v>0</v>
      </c>
      <c r="S43" s="19">
        <f t="shared" si="3"/>
        <v>0</v>
      </c>
    </row>
    <row r="44" spans="1:19" ht="15.75" customHeight="1" x14ac:dyDescent="0.25">
      <c r="A44" s="13" t="s">
        <v>80</v>
      </c>
      <c r="B44" s="7" t="s">
        <v>85</v>
      </c>
      <c r="C44" s="14">
        <v>30</v>
      </c>
      <c r="D44" s="77">
        <v>6</v>
      </c>
      <c r="E44" s="168">
        <v>0.5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77">
        <f t="shared" si="0"/>
        <v>0</v>
      </c>
      <c r="Q44" s="77">
        <f t="shared" si="1"/>
        <v>0</v>
      </c>
      <c r="R44" s="8">
        <f t="shared" si="2"/>
        <v>0</v>
      </c>
      <c r="S44" s="19">
        <f t="shared" si="3"/>
        <v>0</v>
      </c>
    </row>
    <row r="45" spans="1:19" ht="15.75" customHeight="1" x14ac:dyDescent="0.25">
      <c r="A45" s="13" t="s">
        <v>81</v>
      </c>
      <c r="B45" s="7" t="s">
        <v>85</v>
      </c>
      <c r="C45" s="14">
        <v>15.600000000000001</v>
      </c>
      <c r="D45" s="77">
        <v>6</v>
      </c>
      <c r="E45" s="168">
        <v>0.26</v>
      </c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77">
        <f t="shared" si="0"/>
        <v>0</v>
      </c>
      <c r="Q45" s="77">
        <f t="shared" si="1"/>
        <v>0</v>
      </c>
      <c r="R45" s="8">
        <f t="shared" si="2"/>
        <v>0</v>
      </c>
      <c r="S45" s="19">
        <f t="shared" si="3"/>
        <v>0</v>
      </c>
    </row>
    <row r="46" spans="1:19" ht="15.75" customHeight="1" x14ac:dyDescent="0.25">
      <c r="A46" s="15" t="s">
        <v>96</v>
      </c>
      <c r="B46" s="2" t="s">
        <v>85</v>
      </c>
      <c r="C46" s="12">
        <f>SUM(C47:C50)</f>
        <v>136.67999999999998</v>
      </c>
      <c r="D46" s="110">
        <f>SUM(D47:D50)</f>
        <v>37</v>
      </c>
      <c r="E46" s="124">
        <f>SUM(E47:E50)</f>
        <v>2.4299999999999997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77">
        <f t="shared" si="0"/>
        <v>0</v>
      </c>
      <c r="Q46" s="77">
        <f t="shared" si="1"/>
        <v>0</v>
      </c>
      <c r="R46" s="8">
        <f t="shared" si="2"/>
        <v>0</v>
      </c>
      <c r="S46" s="19">
        <f t="shared" si="3"/>
        <v>0</v>
      </c>
    </row>
    <row r="47" spans="1:19" ht="15.75" customHeight="1" x14ac:dyDescent="0.25">
      <c r="A47" s="16" t="s">
        <v>97</v>
      </c>
      <c r="B47" s="7" t="s">
        <v>85</v>
      </c>
      <c r="C47" s="14">
        <v>27.6</v>
      </c>
      <c r="D47" s="77">
        <v>12</v>
      </c>
      <c r="E47" s="121">
        <v>0.46</v>
      </c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77">
        <f t="shared" si="0"/>
        <v>0</v>
      </c>
      <c r="Q47" s="77">
        <f t="shared" si="1"/>
        <v>0</v>
      </c>
      <c r="R47" s="8">
        <f t="shared" si="2"/>
        <v>0</v>
      </c>
      <c r="S47" s="19">
        <f t="shared" si="3"/>
        <v>0</v>
      </c>
    </row>
    <row r="48" spans="1:19" ht="15.75" customHeight="1" x14ac:dyDescent="0.25">
      <c r="A48" s="16" t="s">
        <v>98</v>
      </c>
      <c r="B48" s="7" t="s">
        <v>85</v>
      </c>
      <c r="C48" s="14">
        <v>51</v>
      </c>
      <c r="D48" s="77">
        <v>10</v>
      </c>
      <c r="E48" s="121">
        <v>0.85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77">
        <f t="shared" si="0"/>
        <v>0</v>
      </c>
      <c r="Q48" s="77">
        <f t="shared" si="1"/>
        <v>0</v>
      </c>
      <c r="R48" s="8">
        <f t="shared" si="2"/>
        <v>0</v>
      </c>
      <c r="S48" s="19">
        <f t="shared" si="3"/>
        <v>0</v>
      </c>
    </row>
    <row r="49" spans="1:19" ht="15.75" customHeight="1" x14ac:dyDescent="0.25">
      <c r="A49" s="16" t="s">
        <v>99</v>
      </c>
      <c r="B49" s="7" t="s">
        <v>85</v>
      </c>
      <c r="C49" s="14">
        <v>21.6</v>
      </c>
      <c r="D49" s="77">
        <v>10</v>
      </c>
      <c r="E49" s="121">
        <v>0.36</v>
      </c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77">
        <f t="shared" si="0"/>
        <v>0</v>
      </c>
      <c r="Q49" s="77">
        <f t="shared" si="1"/>
        <v>0</v>
      </c>
      <c r="R49" s="8">
        <f t="shared" si="2"/>
        <v>0</v>
      </c>
      <c r="S49" s="19">
        <f t="shared" si="3"/>
        <v>0</v>
      </c>
    </row>
    <row r="50" spans="1:19" ht="15.75" customHeight="1" thickBot="1" x14ac:dyDescent="0.3">
      <c r="A50" s="16" t="s">
        <v>100</v>
      </c>
      <c r="B50" s="7" t="s">
        <v>85</v>
      </c>
      <c r="C50" s="14">
        <v>36.479999999999997</v>
      </c>
      <c r="D50" s="77">
        <v>5</v>
      </c>
      <c r="E50" s="121">
        <v>0.76</v>
      </c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77">
        <f t="shared" si="0"/>
        <v>0</v>
      </c>
      <c r="Q50" s="77">
        <f t="shared" si="1"/>
        <v>0</v>
      </c>
      <c r="R50" s="8">
        <f t="shared" si="2"/>
        <v>0</v>
      </c>
      <c r="S50" s="19">
        <f t="shared" si="3"/>
        <v>0</v>
      </c>
    </row>
    <row r="51" spans="1:19" ht="15.75" customHeight="1" thickBot="1" x14ac:dyDescent="0.3">
      <c r="A51" s="172"/>
      <c r="B51" s="183"/>
      <c r="C51" s="183"/>
      <c r="D51" s="183"/>
      <c r="E51" s="183"/>
      <c r="F51" s="180"/>
      <c r="G51" s="180"/>
      <c r="H51" s="180"/>
      <c r="I51" s="180"/>
      <c r="J51" s="180"/>
      <c r="K51" s="180"/>
      <c r="L51" s="180"/>
      <c r="M51" s="180"/>
      <c r="N51" s="180"/>
      <c r="O51" s="185" t="s">
        <v>101</v>
      </c>
      <c r="P51" s="165">
        <f>SUM(P3:P50)</f>
        <v>0</v>
      </c>
      <c r="Q51" s="165">
        <f>SUM(Q3:Q50)</f>
        <v>0</v>
      </c>
      <c r="R51" s="21">
        <f>SUM(R3:R50)</f>
        <v>0</v>
      </c>
      <c r="S51" s="22">
        <f>SUM(S2:S50)</f>
        <v>0</v>
      </c>
    </row>
    <row r="52" spans="1:19" ht="15.75" customHeight="1" x14ac:dyDescent="0.25">
      <c r="B52" s="63"/>
      <c r="F52" s="107"/>
      <c r="G52" s="107"/>
      <c r="H52" s="107"/>
      <c r="I52" s="107"/>
      <c r="J52" s="107"/>
      <c r="K52" s="107"/>
      <c r="L52" s="107"/>
      <c r="M52" s="107"/>
      <c r="N52" s="107"/>
      <c r="O52" s="107"/>
    </row>
    <row r="53" spans="1:19" ht="15.75" customHeight="1" x14ac:dyDescent="0.25">
      <c r="B53" s="63"/>
      <c r="C53" s="65"/>
      <c r="D53" s="107"/>
      <c r="R53" s="65"/>
    </row>
    <row r="54" spans="1:19" ht="15.75" customHeight="1" x14ac:dyDescent="0.25">
      <c r="B54" s="63"/>
      <c r="C54" s="65"/>
      <c r="D54" s="107"/>
    </row>
    <row r="55" spans="1:19" ht="15.75" customHeight="1" x14ac:dyDescent="0.25">
      <c r="B55" s="63"/>
      <c r="C55" s="65"/>
      <c r="D55" s="107"/>
    </row>
    <row r="56" spans="1:19" ht="15.75" customHeight="1" x14ac:dyDescent="0.25">
      <c r="B56" s="63"/>
      <c r="C56" s="65"/>
      <c r="D56" s="107"/>
    </row>
    <row r="57" spans="1:19" ht="15.75" customHeight="1" x14ac:dyDescent="0.25">
      <c r="B57" s="63"/>
      <c r="C57" s="65"/>
      <c r="D57" s="107"/>
    </row>
    <row r="58" spans="1:19" ht="15.75" customHeight="1" x14ac:dyDescent="0.25">
      <c r="B58" s="63"/>
      <c r="C58" s="65"/>
      <c r="D58" s="107"/>
    </row>
    <row r="59" spans="1:19" ht="15.75" customHeight="1" x14ac:dyDescent="0.25">
      <c r="B59" s="63"/>
      <c r="C59" s="65"/>
      <c r="D59" s="107"/>
    </row>
    <row r="60" spans="1:19" ht="15.75" customHeight="1" x14ac:dyDescent="0.25">
      <c r="B60" s="63"/>
    </row>
    <row r="61" spans="1:19" ht="15.75" customHeight="1" x14ac:dyDescent="0.25">
      <c r="B61" s="63"/>
    </row>
    <row r="62" spans="1:19" ht="15.75" customHeight="1" x14ac:dyDescent="0.25">
      <c r="B62" s="63"/>
    </row>
    <row r="63" spans="1:19" ht="15.75" customHeight="1" x14ac:dyDescent="0.25">
      <c r="B63" s="63"/>
    </row>
    <row r="64" spans="1:19" ht="15.75" customHeight="1" x14ac:dyDescent="0.25">
      <c r="B64" s="63"/>
    </row>
    <row r="65" spans="2:2" ht="15.75" customHeight="1" x14ac:dyDescent="0.25">
      <c r="B65" s="63"/>
    </row>
    <row r="66" spans="2:2" ht="15.75" customHeight="1" x14ac:dyDescent="0.25">
      <c r="B66" s="63"/>
    </row>
    <row r="67" spans="2:2" ht="15.75" customHeight="1" x14ac:dyDescent="0.25">
      <c r="B67" s="63"/>
    </row>
    <row r="68" spans="2:2" ht="15.75" customHeight="1" x14ac:dyDescent="0.25">
      <c r="B68" s="63"/>
    </row>
    <row r="69" spans="2:2" ht="15.75" customHeight="1" x14ac:dyDescent="0.25">
      <c r="B69" s="63"/>
    </row>
    <row r="70" spans="2:2" ht="15.75" customHeight="1" x14ac:dyDescent="0.25">
      <c r="B70" s="63"/>
    </row>
    <row r="71" spans="2:2" ht="15.75" customHeight="1" x14ac:dyDescent="0.25">
      <c r="B71" s="63"/>
    </row>
    <row r="72" spans="2:2" ht="15.75" customHeight="1" x14ac:dyDescent="0.25">
      <c r="B72" s="63"/>
    </row>
    <row r="73" spans="2:2" ht="15.75" customHeight="1" x14ac:dyDescent="0.25">
      <c r="B73" s="63"/>
    </row>
    <row r="74" spans="2:2" ht="15.75" customHeight="1" x14ac:dyDescent="0.25">
      <c r="B74" s="63"/>
    </row>
    <row r="75" spans="2:2" ht="15.75" customHeight="1" x14ac:dyDescent="0.25">
      <c r="B75" s="63"/>
    </row>
    <row r="76" spans="2:2" ht="15.75" customHeight="1" x14ac:dyDescent="0.25">
      <c r="B76" s="63"/>
    </row>
    <row r="77" spans="2:2" ht="15.75" customHeight="1" x14ac:dyDescent="0.25">
      <c r="B77" s="63"/>
    </row>
    <row r="78" spans="2:2" ht="15.75" customHeight="1" x14ac:dyDescent="0.25">
      <c r="B78" s="63"/>
    </row>
    <row r="79" spans="2:2" ht="15.75" customHeight="1" x14ac:dyDescent="0.25">
      <c r="B79" s="63"/>
    </row>
    <row r="80" spans="2:2" ht="15.75" customHeight="1" x14ac:dyDescent="0.25">
      <c r="B80" s="63"/>
    </row>
    <row r="81" spans="2:2" ht="15.75" customHeight="1" x14ac:dyDescent="0.25">
      <c r="B81" s="63"/>
    </row>
    <row r="82" spans="2:2" ht="15.75" customHeight="1" x14ac:dyDescent="0.25">
      <c r="B82" s="63"/>
    </row>
    <row r="83" spans="2:2" ht="15.75" customHeight="1" x14ac:dyDescent="0.25">
      <c r="B83" s="63"/>
    </row>
    <row r="84" spans="2:2" ht="15.75" customHeight="1" x14ac:dyDescent="0.25">
      <c r="B84" s="63"/>
    </row>
    <row r="85" spans="2:2" ht="15.75" customHeight="1" x14ac:dyDescent="0.25">
      <c r="B85" s="63"/>
    </row>
    <row r="86" spans="2:2" ht="15.75" customHeight="1" x14ac:dyDescent="0.25">
      <c r="B86" s="63"/>
    </row>
    <row r="87" spans="2:2" ht="15.75" customHeight="1" x14ac:dyDescent="0.25">
      <c r="B87" s="63"/>
    </row>
    <row r="88" spans="2:2" ht="15.75" customHeight="1" x14ac:dyDescent="0.25">
      <c r="B88" s="63"/>
    </row>
    <row r="89" spans="2:2" ht="15.75" customHeight="1" x14ac:dyDescent="0.25">
      <c r="B89" s="63"/>
    </row>
    <row r="90" spans="2:2" ht="15.75" customHeight="1" x14ac:dyDescent="0.25">
      <c r="B90" s="63"/>
    </row>
    <row r="91" spans="2:2" ht="15.75" customHeight="1" x14ac:dyDescent="0.25">
      <c r="B91" s="63"/>
    </row>
    <row r="92" spans="2:2" ht="15.75" customHeight="1" x14ac:dyDescent="0.25">
      <c r="B92" s="63"/>
    </row>
    <row r="93" spans="2:2" ht="15.75" customHeight="1" x14ac:dyDescent="0.25">
      <c r="B93" s="63"/>
    </row>
    <row r="94" spans="2:2" ht="15.75" customHeight="1" x14ac:dyDescent="0.25">
      <c r="B94" s="63"/>
    </row>
    <row r="95" spans="2:2" ht="15.75" customHeight="1" x14ac:dyDescent="0.25">
      <c r="B95" s="63"/>
    </row>
    <row r="96" spans="2:2" ht="15.75" customHeight="1" x14ac:dyDescent="0.25">
      <c r="B96" s="63"/>
    </row>
    <row r="97" spans="2:2" ht="15.75" customHeight="1" x14ac:dyDescent="0.25">
      <c r="B97" s="63"/>
    </row>
    <row r="98" spans="2:2" ht="15.75" customHeight="1" x14ac:dyDescent="0.25">
      <c r="B98" s="63"/>
    </row>
    <row r="99" spans="2:2" ht="15.75" customHeight="1" x14ac:dyDescent="0.25">
      <c r="B99" s="63"/>
    </row>
    <row r="100" spans="2:2" ht="15.75" customHeight="1" x14ac:dyDescent="0.25">
      <c r="B100" s="63"/>
    </row>
    <row r="101" spans="2:2" ht="15.75" customHeight="1" x14ac:dyDescent="0.25">
      <c r="B101" s="63"/>
    </row>
    <row r="102" spans="2:2" ht="15.75" customHeight="1" x14ac:dyDescent="0.25">
      <c r="B102" s="63"/>
    </row>
    <row r="103" spans="2:2" ht="15.75" customHeight="1" x14ac:dyDescent="0.25">
      <c r="B103" s="63"/>
    </row>
    <row r="104" spans="2:2" ht="15.75" customHeight="1" x14ac:dyDescent="0.25">
      <c r="B104" s="63"/>
    </row>
    <row r="105" spans="2:2" ht="15.75" customHeight="1" x14ac:dyDescent="0.25">
      <c r="B105" s="63"/>
    </row>
    <row r="106" spans="2:2" ht="15.75" customHeight="1" x14ac:dyDescent="0.25">
      <c r="B106" s="63"/>
    </row>
    <row r="107" spans="2:2" ht="15.75" customHeight="1" x14ac:dyDescent="0.25">
      <c r="B107" s="63"/>
    </row>
    <row r="108" spans="2:2" ht="15.75" customHeight="1" x14ac:dyDescent="0.25">
      <c r="B108" s="63"/>
    </row>
    <row r="109" spans="2:2" ht="15.75" customHeight="1" x14ac:dyDescent="0.25">
      <c r="B109" s="63"/>
    </row>
    <row r="110" spans="2:2" ht="15.75" customHeight="1" x14ac:dyDescent="0.25">
      <c r="B110" s="63"/>
    </row>
    <row r="111" spans="2:2" ht="15.75" customHeight="1" x14ac:dyDescent="0.25">
      <c r="B111" s="63"/>
    </row>
    <row r="112" spans="2:2" ht="15.75" customHeight="1" x14ac:dyDescent="0.25">
      <c r="B112" s="63"/>
    </row>
    <row r="113" spans="2:2" ht="15.75" customHeight="1" x14ac:dyDescent="0.25">
      <c r="B113" s="63"/>
    </row>
    <row r="114" spans="2:2" ht="15.75" customHeight="1" x14ac:dyDescent="0.25">
      <c r="B114" s="63"/>
    </row>
    <row r="115" spans="2:2" ht="15.75" customHeight="1" x14ac:dyDescent="0.25">
      <c r="B115" s="63"/>
    </row>
    <row r="116" spans="2:2" ht="15.75" customHeight="1" x14ac:dyDescent="0.25">
      <c r="B116" s="63"/>
    </row>
    <row r="117" spans="2:2" ht="15.75" customHeight="1" x14ac:dyDescent="0.25">
      <c r="B117" s="63"/>
    </row>
    <row r="118" spans="2:2" ht="15.75" customHeight="1" x14ac:dyDescent="0.25">
      <c r="B118" s="63"/>
    </row>
    <row r="119" spans="2:2" ht="15.75" customHeight="1" x14ac:dyDescent="0.25">
      <c r="B119" s="63"/>
    </row>
    <row r="120" spans="2:2" ht="15.75" customHeight="1" x14ac:dyDescent="0.25">
      <c r="B120" s="63"/>
    </row>
    <row r="121" spans="2:2" ht="15.75" customHeight="1" x14ac:dyDescent="0.25">
      <c r="B121" s="63"/>
    </row>
    <row r="122" spans="2:2" ht="15.75" customHeight="1" x14ac:dyDescent="0.25">
      <c r="B122" s="63"/>
    </row>
    <row r="123" spans="2:2" ht="15.75" customHeight="1" x14ac:dyDescent="0.25">
      <c r="B123" s="63"/>
    </row>
    <row r="124" spans="2:2" ht="15.75" customHeight="1" x14ac:dyDescent="0.25">
      <c r="B124" s="63"/>
    </row>
    <row r="125" spans="2:2" ht="15.75" customHeight="1" x14ac:dyDescent="0.25">
      <c r="B125" s="63"/>
    </row>
    <row r="126" spans="2:2" ht="15.75" customHeight="1" x14ac:dyDescent="0.25">
      <c r="B126" s="63"/>
    </row>
    <row r="127" spans="2:2" ht="15.75" customHeight="1" x14ac:dyDescent="0.25">
      <c r="B127" s="63"/>
    </row>
    <row r="128" spans="2:2" ht="15.75" customHeight="1" x14ac:dyDescent="0.25">
      <c r="B128" s="63"/>
    </row>
    <row r="129" spans="2:2" ht="15.75" customHeight="1" x14ac:dyDescent="0.25">
      <c r="B129" s="63"/>
    </row>
    <row r="130" spans="2:2" ht="15.75" customHeight="1" x14ac:dyDescent="0.25">
      <c r="B130" s="63"/>
    </row>
    <row r="131" spans="2:2" ht="15.75" customHeight="1" x14ac:dyDescent="0.25">
      <c r="B131" s="63"/>
    </row>
    <row r="132" spans="2:2" ht="15.75" customHeight="1" x14ac:dyDescent="0.25">
      <c r="B132" s="63"/>
    </row>
    <row r="133" spans="2:2" ht="15.75" customHeight="1" x14ac:dyDescent="0.25">
      <c r="B133" s="63"/>
    </row>
    <row r="134" spans="2:2" ht="15.75" customHeight="1" x14ac:dyDescent="0.25">
      <c r="B134" s="63"/>
    </row>
    <row r="135" spans="2:2" ht="15.75" customHeight="1" x14ac:dyDescent="0.25">
      <c r="B135" s="63"/>
    </row>
    <row r="136" spans="2:2" ht="15.75" customHeight="1" x14ac:dyDescent="0.25">
      <c r="B136" s="63"/>
    </row>
    <row r="137" spans="2:2" ht="15.75" customHeight="1" x14ac:dyDescent="0.25">
      <c r="B137" s="63"/>
    </row>
    <row r="138" spans="2:2" ht="15.75" customHeight="1" x14ac:dyDescent="0.25">
      <c r="B138" s="63"/>
    </row>
    <row r="139" spans="2:2" ht="15.75" customHeight="1" x14ac:dyDescent="0.25">
      <c r="B139" s="63"/>
    </row>
    <row r="140" spans="2:2" ht="15.75" customHeight="1" x14ac:dyDescent="0.25">
      <c r="B140" s="63"/>
    </row>
    <row r="141" spans="2:2" ht="15.75" customHeight="1" x14ac:dyDescent="0.25">
      <c r="B141" s="63"/>
    </row>
    <row r="142" spans="2:2" ht="15.75" customHeight="1" x14ac:dyDescent="0.25">
      <c r="B142" s="63"/>
    </row>
    <row r="143" spans="2:2" ht="15.75" customHeight="1" x14ac:dyDescent="0.25">
      <c r="B143" s="63"/>
    </row>
    <row r="144" spans="2:2" ht="15.75" customHeight="1" x14ac:dyDescent="0.25">
      <c r="B144" s="63"/>
    </row>
    <row r="145" spans="2:2" ht="15.75" customHeight="1" x14ac:dyDescent="0.25">
      <c r="B145" s="63"/>
    </row>
    <row r="146" spans="2:2" ht="15.75" customHeight="1" x14ac:dyDescent="0.25">
      <c r="B146" s="63"/>
    </row>
    <row r="147" spans="2:2" ht="15.75" customHeight="1" x14ac:dyDescent="0.25">
      <c r="B147" s="63"/>
    </row>
    <row r="148" spans="2:2" ht="15.75" customHeight="1" x14ac:dyDescent="0.25">
      <c r="B148" s="63"/>
    </row>
    <row r="149" spans="2:2" ht="15.75" customHeight="1" x14ac:dyDescent="0.25">
      <c r="B149" s="63"/>
    </row>
    <row r="150" spans="2:2" ht="15.75" customHeight="1" x14ac:dyDescent="0.25">
      <c r="B150" s="63"/>
    </row>
    <row r="151" spans="2:2" ht="15.75" customHeight="1" x14ac:dyDescent="0.25">
      <c r="B151" s="63"/>
    </row>
    <row r="152" spans="2:2" ht="15.75" customHeight="1" x14ac:dyDescent="0.25">
      <c r="B152" s="63"/>
    </row>
    <row r="153" spans="2:2" ht="15.75" customHeight="1" x14ac:dyDescent="0.25">
      <c r="B153" s="63"/>
    </row>
    <row r="154" spans="2:2" ht="15.75" customHeight="1" x14ac:dyDescent="0.25">
      <c r="B154" s="63"/>
    </row>
    <row r="155" spans="2:2" ht="15.75" customHeight="1" x14ac:dyDescent="0.25">
      <c r="B155" s="63"/>
    </row>
    <row r="156" spans="2:2" ht="15.75" customHeight="1" x14ac:dyDescent="0.25">
      <c r="B156" s="63"/>
    </row>
    <row r="157" spans="2:2" ht="15.75" customHeight="1" x14ac:dyDescent="0.25">
      <c r="B157" s="63"/>
    </row>
    <row r="158" spans="2:2" ht="15.75" customHeight="1" x14ac:dyDescent="0.25">
      <c r="B158" s="63"/>
    </row>
    <row r="159" spans="2:2" ht="15.75" customHeight="1" x14ac:dyDescent="0.25">
      <c r="B159" s="63"/>
    </row>
    <row r="160" spans="2:2" ht="15.75" customHeight="1" x14ac:dyDescent="0.25">
      <c r="B160" s="63"/>
    </row>
    <row r="161" spans="2:2" ht="15.75" customHeight="1" x14ac:dyDescent="0.25">
      <c r="B161" s="63"/>
    </row>
    <row r="162" spans="2:2" ht="15.75" customHeight="1" x14ac:dyDescent="0.25">
      <c r="B162" s="63"/>
    </row>
    <row r="163" spans="2:2" ht="15.75" customHeight="1" x14ac:dyDescent="0.25">
      <c r="B163" s="63"/>
    </row>
    <row r="164" spans="2:2" ht="15.75" customHeight="1" x14ac:dyDescent="0.25">
      <c r="B164" s="63"/>
    </row>
    <row r="165" spans="2:2" ht="15.75" customHeight="1" x14ac:dyDescent="0.25">
      <c r="B165" s="63"/>
    </row>
    <row r="166" spans="2:2" ht="15.75" customHeight="1" x14ac:dyDescent="0.25">
      <c r="B166" s="63"/>
    </row>
    <row r="167" spans="2:2" ht="15.75" customHeight="1" x14ac:dyDescent="0.25">
      <c r="B167" s="63"/>
    </row>
    <row r="168" spans="2:2" ht="15.75" customHeight="1" x14ac:dyDescent="0.25">
      <c r="B168" s="63"/>
    </row>
    <row r="169" spans="2:2" ht="15.75" customHeight="1" x14ac:dyDescent="0.25">
      <c r="B169" s="63"/>
    </row>
    <row r="170" spans="2:2" ht="15.75" customHeight="1" x14ac:dyDescent="0.25">
      <c r="B170" s="63"/>
    </row>
    <row r="171" spans="2:2" ht="15.75" customHeight="1" x14ac:dyDescent="0.25">
      <c r="B171" s="63"/>
    </row>
    <row r="172" spans="2:2" ht="15.75" customHeight="1" x14ac:dyDescent="0.25">
      <c r="B172" s="63"/>
    </row>
    <row r="173" spans="2:2" ht="15.75" customHeight="1" x14ac:dyDescent="0.25">
      <c r="B173" s="63"/>
    </row>
    <row r="174" spans="2:2" ht="15.75" customHeight="1" x14ac:dyDescent="0.25">
      <c r="B174" s="63"/>
    </row>
    <row r="175" spans="2:2" ht="15.75" customHeight="1" x14ac:dyDescent="0.25">
      <c r="B175" s="63"/>
    </row>
    <row r="176" spans="2:2" ht="15.75" customHeight="1" x14ac:dyDescent="0.25">
      <c r="B176" s="63"/>
    </row>
    <row r="177" spans="2:2" ht="15.75" customHeight="1" x14ac:dyDescent="0.25">
      <c r="B177" s="63"/>
    </row>
    <row r="178" spans="2:2" ht="15.75" customHeight="1" x14ac:dyDescent="0.25">
      <c r="B178" s="63"/>
    </row>
    <row r="179" spans="2:2" ht="15.75" customHeight="1" x14ac:dyDescent="0.25">
      <c r="B179" s="63"/>
    </row>
    <row r="180" spans="2:2" ht="15.75" customHeight="1" x14ac:dyDescent="0.25">
      <c r="B180" s="63"/>
    </row>
    <row r="181" spans="2:2" ht="15.75" customHeight="1" x14ac:dyDescent="0.25">
      <c r="B181" s="63"/>
    </row>
    <row r="182" spans="2:2" ht="15.75" customHeight="1" x14ac:dyDescent="0.25">
      <c r="B182" s="63"/>
    </row>
    <row r="183" spans="2:2" ht="15.75" customHeight="1" x14ac:dyDescent="0.25">
      <c r="B183" s="63"/>
    </row>
    <row r="184" spans="2:2" ht="15.75" customHeight="1" x14ac:dyDescent="0.25">
      <c r="B184" s="63"/>
    </row>
    <row r="185" spans="2:2" ht="15.75" customHeight="1" x14ac:dyDescent="0.25">
      <c r="B185" s="63"/>
    </row>
    <row r="186" spans="2:2" ht="15.75" customHeight="1" x14ac:dyDescent="0.25">
      <c r="B186" s="63"/>
    </row>
    <row r="187" spans="2:2" ht="15.75" customHeight="1" x14ac:dyDescent="0.25">
      <c r="B187" s="63"/>
    </row>
    <row r="188" spans="2:2" ht="15.75" customHeight="1" x14ac:dyDescent="0.25">
      <c r="B188" s="63"/>
    </row>
    <row r="189" spans="2:2" ht="15.75" customHeight="1" x14ac:dyDescent="0.25">
      <c r="B189" s="63"/>
    </row>
    <row r="190" spans="2:2" ht="15.75" customHeight="1" x14ac:dyDescent="0.25">
      <c r="B190" s="63"/>
    </row>
    <row r="191" spans="2:2" ht="15.75" customHeight="1" x14ac:dyDescent="0.25">
      <c r="B191" s="63"/>
    </row>
    <row r="192" spans="2:2" ht="15.75" customHeight="1" x14ac:dyDescent="0.25">
      <c r="B192" s="63"/>
    </row>
    <row r="193" spans="2:2" ht="15.75" customHeight="1" x14ac:dyDescent="0.25">
      <c r="B193" s="63"/>
    </row>
    <row r="194" spans="2:2" ht="15.75" customHeight="1" x14ac:dyDescent="0.25">
      <c r="B194" s="63"/>
    </row>
    <row r="195" spans="2:2" ht="15.75" customHeight="1" x14ac:dyDescent="0.25">
      <c r="B195" s="63"/>
    </row>
    <row r="196" spans="2:2" ht="15.75" customHeight="1" x14ac:dyDescent="0.25">
      <c r="B196" s="63"/>
    </row>
    <row r="197" spans="2:2" ht="15.75" customHeight="1" x14ac:dyDescent="0.25">
      <c r="B197" s="63"/>
    </row>
    <row r="198" spans="2:2" ht="15.75" customHeight="1" x14ac:dyDescent="0.25">
      <c r="B198" s="63"/>
    </row>
    <row r="199" spans="2:2" ht="15.75" customHeight="1" x14ac:dyDescent="0.25">
      <c r="B199" s="63"/>
    </row>
    <row r="200" spans="2:2" ht="15.75" customHeight="1" x14ac:dyDescent="0.25">
      <c r="B200" s="63"/>
    </row>
    <row r="201" spans="2:2" ht="15.75" customHeight="1" x14ac:dyDescent="0.25">
      <c r="B201" s="63"/>
    </row>
    <row r="202" spans="2:2" ht="15.75" customHeight="1" x14ac:dyDescent="0.25">
      <c r="B202" s="63"/>
    </row>
    <row r="203" spans="2:2" ht="15.75" customHeight="1" x14ac:dyDescent="0.25">
      <c r="B203" s="63"/>
    </row>
    <row r="204" spans="2:2" ht="15.75" customHeight="1" x14ac:dyDescent="0.25">
      <c r="B204" s="63"/>
    </row>
    <row r="205" spans="2:2" ht="15.75" customHeight="1" x14ac:dyDescent="0.25">
      <c r="B205" s="63"/>
    </row>
    <row r="206" spans="2:2" ht="15.75" customHeight="1" x14ac:dyDescent="0.25">
      <c r="B206" s="63"/>
    </row>
    <row r="207" spans="2:2" ht="15.75" customHeight="1" x14ac:dyDescent="0.25">
      <c r="B207" s="63"/>
    </row>
    <row r="208" spans="2:2" ht="15.75" customHeight="1" x14ac:dyDescent="0.25">
      <c r="B208" s="63"/>
    </row>
    <row r="209" spans="2:2" ht="15.75" customHeight="1" x14ac:dyDescent="0.25">
      <c r="B209" s="63"/>
    </row>
    <row r="210" spans="2:2" ht="15.75" customHeight="1" x14ac:dyDescent="0.25">
      <c r="B210" s="63"/>
    </row>
    <row r="211" spans="2:2" ht="15.75" customHeight="1" x14ac:dyDescent="0.25">
      <c r="B211" s="63"/>
    </row>
    <row r="212" spans="2:2" ht="15.75" customHeight="1" x14ac:dyDescent="0.25">
      <c r="B212" s="63"/>
    </row>
    <row r="213" spans="2:2" ht="15.75" customHeight="1" x14ac:dyDescent="0.25">
      <c r="B213" s="63"/>
    </row>
    <row r="214" spans="2:2" ht="15.75" customHeight="1" x14ac:dyDescent="0.25">
      <c r="B214" s="63"/>
    </row>
    <row r="215" spans="2:2" ht="15.75" customHeight="1" x14ac:dyDescent="0.25">
      <c r="B215" s="63"/>
    </row>
    <row r="216" spans="2:2" ht="15.75" customHeight="1" x14ac:dyDescent="0.25">
      <c r="B216" s="63"/>
    </row>
    <row r="217" spans="2:2" ht="15.75" customHeight="1" x14ac:dyDescent="0.25">
      <c r="B217" s="63"/>
    </row>
    <row r="218" spans="2:2" ht="15.75" customHeight="1" x14ac:dyDescent="0.25">
      <c r="B218" s="63"/>
    </row>
    <row r="219" spans="2:2" ht="15.75" customHeight="1" x14ac:dyDescent="0.25">
      <c r="B219" s="63"/>
    </row>
    <row r="220" spans="2:2" ht="15.75" customHeight="1" x14ac:dyDescent="0.25">
      <c r="B220" s="63"/>
    </row>
    <row r="221" spans="2:2" ht="15.75" customHeight="1" x14ac:dyDescent="0.25">
      <c r="B221" s="63"/>
    </row>
    <row r="222" spans="2:2" ht="15.75" customHeight="1" x14ac:dyDescent="0.25">
      <c r="B222" s="63"/>
    </row>
    <row r="223" spans="2:2" ht="15.75" customHeight="1" x14ac:dyDescent="0.25">
      <c r="B223" s="63"/>
    </row>
    <row r="224" spans="2:2" ht="15.75" customHeight="1" x14ac:dyDescent="0.25">
      <c r="B224" s="63"/>
    </row>
    <row r="225" spans="2:2" ht="15.75" customHeight="1" x14ac:dyDescent="0.25">
      <c r="B225" s="63"/>
    </row>
    <row r="226" spans="2:2" ht="15.75" customHeight="1" x14ac:dyDescent="0.25">
      <c r="B226" s="63"/>
    </row>
    <row r="227" spans="2:2" ht="15.75" customHeight="1" x14ac:dyDescent="0.25">
      <c r="B227" s="63"/>
    </row>
    <row r="228" spans="2:2" ht="15.75" customHeight="1" x14ac:dyDescent="0.25">
      <c r="B228" s="63"/>
    </row>
    <row r="229" spans="2:2" ht="15.75" customHeight="1" x14ac:dyDescent="0.25">
      <c r="B229" s="63"/>
    </row>
    <row r="230" spans="2:2" ht="15.75" customHeight="1" x14ac:dyDescent="0.25">
      <c r="B230" s="63"/>
    </row>
    <row r="231" spans="2:2" ht="15.75" customHeight="1" x14ac:dyDescent="0.25">
      <c r="B231" s="63"/>
    </row>
    <row r="232" spans="2:2" ht="15.75" customHeight="1" x14ac:dyDescent="0.25">
      <c r="B232" s="63"/>
    </row>
    <row r="233" spans="2:2" ht="15.75" customHeight="1" x14ac:dyDescent="0.25">
      <c r="B233" s="63"/>
    </row>
    <row r="234" spans="2:2" ht="15.75" customHeight="1" x14ac:dyDescent="0.25">
      <c r="B234" s="63"/>
    </row>
    <row r="235" spans="2:2" ht="15.75" customHeight="1" x14ac:dyDescent="0.25">
      <c r="B235" s="63"/>
    </row>
    <row r="236" spans="2:2" ht="15.75" customHeight="1" x14ac:dyDescent="0.25">
      <c r="B236" s="63"/>
    </row>
    <row r="237" spans="2:2" ht="15.75" customHeight="1" x14ac:dyDescent="0.25">
      <c r="B237" s="63"/>
    </row>
    <row r="238" spans="2:2" ht="15.75" customHeight="1" x14ac:dyDescent="0.25">
      <c r="B238" s="63"/>
    </row>
    <row r="239" spans="2:2" ht="15.75" customHeight="1" x14ac:dyDescent="0.25">
      <c r="B239" s="63"/>
    </row>
    <row r="240" spans="2:2" ht="15.75" customHeight="1" x14ac:dyDescent="0.25">
      <c r="B240" s="63"/>
    </row>
    <row r="241" spans="2:2" ht="15.75" customHeight="1" x14ac:dyDescent="0.25">
      <c r="B241" s="63"/>
    </row>
    <row r="242" spans="2:2" ht="15.75" customHeight="1" x14ac:dyDescent="0.25">
      <c r="B242" s="63"/>
    </row>
    <row r="243" spans="2:2" ht="15.75" customHeight="1" x14ac:dyDescent="0.25">
      <c r="B243" s="63"/>
    </row>
    <row r="244" spans="2:2" ht="15.75" customHeight="1" x14ac:dyDescent="0.25">
      <c r="B244" s="63"/>
    </row>
    <row r="245" spans="2:2" ht="15.75" customHeight="1" x14ac:dyDescent="0.25">
      <c r="B245" s="63"/>
    </row>
    <row r="246" spans="2:2" ht="15.75" customHeight="1" x14ac:dyDescent="0.25">
      <c r="B246" s="63"/>
    </row>
    <row r="247" spans="2:2" ht="15.75" customHeight="1" x14ac:dyDescent="0.25">
      <c r="B247" s="63"/>
    </row>
    <row r="248" spans="2:2" ht="15.75" customHeight="1" x14ac:dyDescent="0.25">
      <c r="B248" s="63"/>
    </row>
    <row r="249" spans="2:2" ht="15.75" customHeight="1" x14ac:dyDescent="0.25">
      <c r="B249" s="63"/>
    </row>
    <row r="250" spans="2:2" ht="15.75" customHeight="1" x14ac:dyDescent="0.25">
      <c r="B250" s="63"/>
    </row>
    <row r="251" spans="2:2" ht="15.75" customHeight="1" x14ac:dyDescent="0.25">
      <c r="B251" s="63"/>
    </row>
    <row r="252" spans="2:2" ht="15.75" customHeight="1" x14ac:dyDescent="0.25"/>
    <row r="253" spans="2:2" ht="15.75" customHeight="1" x14ac:dyDescent="0.25"/>
    <row r="254" spans="2:2" ht="15.75" customHeight="1" x14ac:dyDescent="0.25"/>
    <row r="255" spans="2:2" ht="15.75" customHeight="1" x14ac:dyDescent="0.25"/>
    <row r="256" spans="2:2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</sheetData>
  <sheetProtection algorithmName="SHA-512" hashValue="L53QjgfudC1Q69P1e0dB+0n4hJDEEwoGK/Boi12u20aGV2ZEeyulj/w50pySi/1PLk22FD/zJHB9GPJue60PuQ==" saltValue="lfiqmHQimlZEwK7zlF4IOw==" spinCount="100000" sheet="1" objects="1" scenarios="1"/>
  <protectedRanges>
    <protectedRange sqref="F3:O50" name="Range1"/>
  </protectedRange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1"/>
  <sheetViews>
    <sheetView zoomScaleNormal="100" workbookViewId="0">
      <pane ySplit="1" topLeftCell="A71" activePane="bottomLeft" state="frozen"/>
      <selection pane="bottomLeft" activeCell="M17" sqref="M17"/>
    </sheetView>
  </sheetViews>
  <sheetFormatPr defaultColWidth="14.42578125" defaultRowHeight="15" customHeight="1" x14ac:dyDescent="0.25"/>
  <cols>
    <col min="1" max="1" width="22.7109375" style="24" customWidth="1"/>
    <col min="2" max="2" width="10.140625" style="24" customWidth="1"/>
    <col min="3" max="3" width="11.7109375" style="24" customWidth="1"/>
    <col min="4" max="4" width="9.140625" style="106" customWidth="1"/>
    <col min="5" max="5" width="6.7109375" style="24" customWidth="1"/>
    <col min="6" max="15" width="5.42578125" style="106" customWidth="1"/>
    <col min="16" max="17" width="8.7109375" style="106" customWidth="1"/>
    <col min="18" max="18" width="12.140625" style="24" customWidth="1"/>
    <col min="19" max="19" width="8.7109375" style="24" customWidth="1"/>
    <col min="20" max="16384" width="14.42578125" style="24"/>
  </cols>
  <sheetData>
    <row r="1" spans="1:19" ht="72" customHeight="1" x14ac:dyDescent="0.25">
      <c r="A1" s="46" t="s">
        <v>31</v>
      </c>
      <c r="B1" s="47" t="s">
        <v>102</v>
      </c>
      <c r="C1" s="46" t="s">
        <v>24</v>
      </c>
      <c r="D1" s="73" t="s">
        <v>20</v>
      </c>
      <c r="E1" s="46" t="s">
        <v>34</v>
      </c>
      <c r="F1" s="152" t="s">
        <v>35</v>
      </c>
      <c r="G1" s="153" t="s">
        <v>36</v>
      </c>
      <c r="H1" s="154" t="s">
        <v>37</v>
      </c>
      <c r="I1" s="155" t="s">
        <v>38</v>
      </c>
      <c r="J1" s="156" t="s">
        <v>39</v>
      </c>
      <c r="K1" s="157" t="s">
        <v>40</v>
      </c>
      <c r="L1" s="158" t="s">
        <v>41</v>
      </c>
      <c r="M1" s="159" t="s">
        <v>42</v>
      </c>
      <c r="N1" s="160" t="s">
        <v>43</v>
      </c>
      <c r="O1" s="161" t="s">
        <v>44</v>
      </c>
      <c r="P1" s="73" t="s">
        <v>14</v>
      </c>
      <c r="Q1" s="73" t="s">
        <v>15</v>
      </c>
      <c r="R1" s="46" t="s">
        <v>45</v>
      </c>
      <c r="S1" s="47" t="s">
        <v>46</v>
      </c>
    </row>
    <row r="2" spans="1:19" x14ac:dyDescent="0.25">
      <c r="A2" s="196" t="s">
        <v>103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3"/>
    </row>
    <row r="3" spans="1:19" x14ac:dyDescent="0.25">
      <c r="A3" s="74" t="s">
        <v>104</v>
      </c>
      <c r="B3" s="2">
        <v>64</v>
      </c>
      <c r="C3" s="3">
        <f>SUM(C4:C13)*0.95</f>
        <v>1361.35</v>
      </c>
      <c r="D3" s="58">
        <f t="shared" ref="D3:E3" si="0">SUM(D4:D13)</f>
        <v>10</v>
      </c>
      <c r="E3" s="5">
        <f t="shared" si="0"/>
        <v>14.9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77">
        <f t="shared" ref="P3:P24" si="1">SUM(F3:O3)</f>
        <v>0</v>
      </c>
      <c r="Q3" s="77">
        <f>P3*D3</f>
        <v>0</v>
      </c>
      <c r="R3" s="8">
        <f t="shared" ref="R3" si="2">C3*P3</f>
        <v>0</v>
      </c>
      <c r="S3" s="19">
        <f t="shared" ref="S3" si="3">E3*P3</f>
        <v>0</v>
      </c>
    </row>
    <row r="4" spans="1:19" x14ac:dyDescent="0.25">
      <c r="A4" s="76" t="s">
        <v>105</v>
      </c>
      <c r="B4" s="7">
        <v>64</v>
      </c>
      <c r="C4" s="8">
        <v>250</v>
      </c>
      <c r="D4" s="77">
        <v>1</v>
      </c>
      <c r="E4" s="10">
        <v>3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77">
        <f t="shared" si="1"/>
        <v>0</v>
      </c>
      <c r="Q4" s="77">
        <f>P4*D4</f>
        <v>0</v>
      </c>
      <c r="R4" s="8">
        <f t="shared" ref="R4:R13" si="4">C4*P4</f>
        <v>0</v>
      </c>
      <c r="S4" s="19">
        <f t="shared" ref="S4:S24" si="5">E4*P4</f>
        <v>0</v>
      </c>
    </row>
    <row r="5" spans="1:19" x14ac:dyDescent="0.25">
      <c r="A5" s="76" t="s">
        <v>106</v>
      </c>
      <c r="B5" s="7">
        <v>37</v>
      </c>
      <c r="C5" s="8">
        <v>137</v>
      </c>
      <c r="D5" s="77">
        <v>1</v>
      </c>
      <c r="E5" s="10">
        <v>1.5</v>
      </c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77">
        <f t="shared" si="1"/>
        <v>0</v>
      </c>
      <c r="Q5" s="77">
        <f t="shared" ref="Q5:Q24" si="6">P5*D5</f>
        <v>0</v>
      </c>
      <c r="R5" s="8">
        <f t="shared" si="4"/>
        <v>0</v>
      </c>
      <c r="S5" s="19">
        <f t="shared" si="5"/>
        <v>0</v>
      </c>
    </row>
    <row r="6" spans="1:19" x14ac:dyDescent="0.25">
      <c r="A6" s="76" t="s">
        <v>107</v>
      </c>
      <c r="B6" s="7">
        <v>40</v>
      </c>
      <c r="C6" s="8">
        <v>137</v>
      </c>
      <c r="D6" s="77">
        <v>1</v>
      </c>
      <c r="E6" s="10">
        <v>1.3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77">
        <f t="shared" si="1"/>
        <v>0</v>
      </c>
      <c r="Q6" s="77">
        <f t="shared" si="6"/>
        <v>0</v>
      </c>
      <c r="R6" s="8">
        <f t="shared" si="4"/>
        <v>0</v>
      </c>
      <c r="S6" s="19">
        <f t="shared" si="5"/>
        <v>0</v>
      </c>
    </row>
    <row r="7" spans="1:19" x14ac:dyDescent="0.25">
      <c r="A7" s="76" t="s">
        <v>108</v>
      </c>
      <c r="B7" s="7">
        <v>40</v>
      </c>
      <c r="C7" s="8">
        <v>137</v>
      </c>
      <c r="D7" s="77">
        <v>1</v>
      </c>
      <c r="E7" s="10">
        <v>1.3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77">
        <f t="shared" si="1"/>
        <v>0</v>
      </c>
      <c r="Q7" s="77">
        <f t="shared" si="6"/>
        <v>0</v>
      </c>
      <c r="R7" s="8">
        <f t="shared" si="4"/>
        <v>0</v>
      </c>
      <c r="S7" s="19">
        <f t="shared" si="5"/>
        <v>0</v>
      </c>
    </row>
    <row r="8" spans="1:19" x14ac:dyDescent="0.25">
      <c r="A8" s="76" t="s">
        <v>109</v>
      </c>
      <c r="B8" s="7">
        <v>40</v>
      </c>
      <c r="C8" s="8">
        <v>137</v>
      </c>
      <c r="D8" s="77">
        <v>1</v>
      </c>
      <c r="E8" s="10">
        <v>1.6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77">
        <f t="shared" si="1"/>
        <v>0</v>
      </c>
      <c r="Q8" s="77">
        <f t="shared" si="6"/>
        <v>0</v>
      </c>
      <c r="R8" s="8">
        <f t="shared" si="4"/>
        <v>0</v>
      </c>
      <c r="S8" s="19">
        <f t="shared" si="5"/>
        <v>0</v>
      </c>
    </row>
    <row r="9" spans="1:19" x14ac:dyDescent="0.25">
      <c r="A9" s="76" t="s">
        <v>110</v>
      </c>
      <c r="B9" s="7">
        <v>41</v>
      </c>
      <c r="C9" s="8">
        <v>137</v>
      </c>
      <c r="D9" s="77">
        <v>1</v>
      </c>
      <c r="E9" s="10">
        <v>1.3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77">
        <f t="shared" si="1"/>
        <v>0</v>
      </c>
      <c r="Q9" s="77">
        <f t="shared" si="6"/>
        <v>0</v>
      </c>
      <c r="R9" s="8">
        <f t="shared" si="4"/>
        <v>0</v>
      </c>
      <c r="S9" s="19">
        <f t="shared" si="5"/>
        <v>0</v>
      </c>
    </row>
    <row r="10" spans="1:19" x14ac:dyDescent="0.25">
      <c r="A10" s="76" t="s">
        <v>111</v>
      </c>
      <c r="B10" s="7">
        <v>40</v>
      </c>
      <c r="C10" s="8">
        <v>137</v>
      </c>
      <c r="D10" s="77">
        <v>1</v>
      </c>
      <c r="E10" s="10">
        <v>1.3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77">
        <f t="shared" si="1"/>
        <v>0</v>
      </c>
      <c r="Q10" s="77">
        <f t="shared" si="6"/>
        <v>0</v>
      </c>
      <c r="R10" s="8">
        <f t="shared" si="4"/>
        <v>0</v>
      </c>
      <c r="S10" s="19">
        <f t="shared" si="5"/>
        <v>0</v>
      </c>
    </row>
    <row r="11" spans="1:19" x14ac:dyDescent="0.25">
      <c r="A11" s="76" t="s">
        <v>112</v>
      </c>
      <c r="B11" s="7">
        <v>40</v>
      </c>
      <c r="C11" s="8">
        <v>137</v>
      </c>
      <c r="D11" s="77">
        <v>1</v>
      </c>
      <c r="E11" s="10">
        <v>1.5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77">
        <f t="shared" si="1"/>
        <v>0</v>
      </c>
      <c r="Q11" s="77">
        <f t="shared" si="6"/>
        <v>0</v>
      </c>
      <c r="R11" s="8">
        <f t="shared" si="4"/>
        <v>0</v>
      </c>
      <c r="S11" s="19">
        <f t="shared" si="5"/>
        <v>0</v>
      </c>
    </row>
    <row r="12" spans="1:19" x14ac:dyDescent="0.25">
      <c r="A12" s="76" t="s">
        <v>113</v>
      </c>
      <c r="B12" s="7">
        <v>36</v>
      </c>
      <c r="C12" s="8">
        <v>112</v>
      </c>
      <c r="D12" s="77">
        <v>1</v>
      </c>
      <c r="E12" s="10">
        <v>1.1000000000000001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77">
        <f t="shared" si="1"/>
        <v>0</v>
      </c>
      <c r="Q12" s="77">
        <f t="shared" si="6"/>
        <v>0</v>
      </c>
      <c r="R12" s="8">
        <f t="shared" si="4"/>
        <v>0</v>
      </c>
      <c r="S12" s="19">
        <f t="shared" si="5"/>
        <v>0</v>
      </c>
    </row>
    <row r="13" spans="1:19" x14ac:dyDescent="0.25">
      <c r="A13" s="76" t="s">
        <v>114</v>
      </c>
      <c r="B13" s="7">
        <v>32</v>
      </c>
      <c r="C13" s="8">
        <v>112</v>
      </c>
      <c r="D13" s="77">
        <v>1</v>
      </c>
      <c r="E13" s="10">
        <v>1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77">
        <f t="shared" si="1"/>
        <v>0</v>
      </c>
      <c r="Q13" s="77">
        <f t="shared" si="6"/>
        <v>0</v>
      </c>
      <c r="R13" s="8">
        <f t="shared" si="4"/>
        <v>0</v>
      </c>
      <c r="S13" s="19">
        <f t="shared" si="5"/>
        <v>0</v>
      </c>
    </row>
    <row r="14" spans="1:19" x14ac:dyDescent="0.25">
      <c r="A14" s="78" t="s">
        <v>115</v>
      </c>
      <c r="B14" s="79"/>
      <c r="C14" s="80">
        <f>SUM(C15:C24)*0.95</f>
        <v>1302.45</v>
      </c>
      <c r="D14" s="81">
        <f>SUM(D15:D24)</f>
        <v>10</v>
      </c>
      <c r="E14" s="82">
        <f>SUM(E15:E24)</f>
        <v>15.2</v>
      </c>
      <c r="F14" s="163"/>
      <c r="G14" s="163"/>
      <c r="H14" s="163"/>
      <c r="I14" s="164"/>
      <c r="J14" s="164"/>
      <c r="K14" s="163"/>
      <c r="L14" s="163"/>
      <c r="M14" s="163"/>
      <c r="N14" s="163"/>
      <c r="O14" s="164"/>
      <c r="P14" s="77">
        <f t="shared" si="1"/>
        <v>0</v>
      </c>
      <c r="Q14" s="77">
        <f t="shared" ref="Q14" si="7">P14*D14</f>
        <v>0</v>
      </c>
      <c r="R14" s="85">
        <f t="shared" ref="R14" si="8">P14*C14</f>
        <v>0</v>
      </c>
      <c r="S14" s="19">
        <f t="shared" si="5"/>
        <v>0</v>
      </c>
    </row>
    <row r="15" spans="1:19" x14ac:dyDescent="0.25">
      <c r="A15" s="86" t="s">
        <v>116</v>
      </c>
      <c r="B15" s="87"/>
      <c r="C15" s="85">
        <v>137</v>
      </c>
      <c r="D15" s="88">
        <v>1</v>
      </c>
      <c r="E15" s="89">
        <v>1.6</v>
      </c>
      <c r="F15" s="163"/>
      <c r="G15" s="163"/>
      <c r="H15" s="163"/>
      <c r="I15" s="164"/>
      <c r="J15" s="164"/>
      <c r="K15" s="163"/>
      <c r="L15" s="163"/>
      <c r="M15" s="163"/>
      <c r="N15" s="163"/>
      <c r="O15" s="164"/>
      <c r="P15" s="77">
        <f t="shared" si="1"/>
        <v>0</v>
      </c>
      <c r="Q15" s="77">
        <f t="shared" si="6"/>
        <v>0</v>
      </c>
      <c r="R15" s="85">
        <f t="shared" ref="R15:R24" si="9">P15*C15</f>
        <v>0</v>
      </c>
      <c r="S15" s="19">
        <f t="shared" si="5"/>
        <v>0</v>
      </c>
    </row>
    <row r="16" spans="1:19" x14ac:dyDescent="0.25">
      <c r="A16" s="86" t="s">
        <v>117</v>
      </c>
      <c r="B16" s="87"/>
      <c r="C16" s="85">
        <v>112</v>
      </c>
      <c r="D16" s="88">
        <v>1</v>
      </c>
      <c r="E16" s="89">
        <v>1.1000000000000001</v>
      </c>
      <c r="F16" s="163"/>
      <c r="G16" s="163"/>
      <c r="H16" s="163"/>
      <c r="I16" s="164"/>
      <c r="J16" s="164"/>
      <c r="K16" s="163"/>
      <c r="L16" s="163"/>
      <c r="M16" s="163"/>
      <c r="N16" s="163"/>
      <c r="O16" s="164"/>
      <c r="P16" s="77">
        <f t="shared" si="1"/>
        <v>0</v>
      </c>
      <c r="Q16" s="77">
        <f t="shared" si="6"/>
        <v>0</v>
      </c>
      <c r="R16" s="85">
        <f t="shared" si="9"/>
        <v>0</v>
      </c>
      <c r="S16" s="19">
        <f t="shared" si="5"/>
        <v>0</v>
      </c>
    </row>
    <row r="17" spans="1:22" x14ac:dyDescent="0.25">
      <c r="A17" s="86" t="s">
        <v>118</v>
      </c>
      <c r="B17" s="87"/>
      <c r="C17" s="85">
        <v>175</v>
      </c>
      <c r="D17" s="88">
        <v>1</v>
      </c>
      <c r="E17" s="89">
        <v>2.2999999999999998</v>
      </c>
      <c r="F17" s="163"/>
      <c r="G17" s="163"/>
      <c r="H17" s="163"/>
      <c r="I17" s="164"/>
      <c r="J17" s="164"/>
      <c r="K17" s="163"/>
      <c r="L17" s="163"/>
      <c r="M17" s="163"/>
      <c r="N17" s="163"/>
      <c r="O17" s="164"/>
      <c r="P17" s="77">
        <f t="shared" si="1"/>
        <v>0</v>
      </c>
      <c r="Q17" s="77">
        <f t="shared" si="6"/>
        <v>0</v>
      </c>
      <c r="R17" s="85">
        <f t="shared" si="9"/>
        <v>0</v>
      </c>
      <c r="S17" s="19">
        <f t="shared" si="5"/>
        <v>0</v>
      </c>
    </row>
    <row r="18" spans="1:22" x14ac:dyDescent="0.25">
      <c r="A18" s="86" t="s">
        <v>119</v>
      </c>
      <c r="B18" s="87"/>
      <c r="C18" s="85">
        <v>137</v>
      </c>
      <c r="D18" s="88">
        <v>1</v>
      </c>
      <c r="E18" s="89">
        <v>1.5</v>
      </c>
      <c r="F18" s="163"/>
      <c r="G18" s="163"/>
      <c r="H18" s="163"/>
      <c r="I18" s="164"/>
      <c r="J18" s="164"/>
      <c r="K18" s="163"/>
      <c r="L18" s="163"/>
      <c r="M18" s="163"/>
      <c r="N18" s="163"/>
      <c r="O18" s="164"/>
      <c r="P18" s="77">
        <f t="shared" si="1"/>
        <v>0</v>
      </c>
      <c r="Q18" s="77">
        <f t="shared" si="6"/>
        <v>0</v>
      </c>
      <c r="R18" s="85">
        <f t="shared" si="9"/>
        <v>0</v>
      </c>
      <c r="S18" s="19">
        <f t="shared" si="5"/>
        <v>0</v>
      </c>
    </row>
    <row r="19" spans="1:22" x14ac:dyDescent="0.25">
      <c r="A19" s="86" t="s">
        <v>120</v>
      </c>
      <c r="B19" s="87"/>
      <c r="C19" s="85">
        <v>112</v>
      </c>
      <c r="D19" s="88">
        <v>1</v>
      </c>
      <c r="E19" s="89">
        <v>1</v>
      </c>
      <c r="F19" s="163"/>
      <c r="G19" s="163"/>
      <c r="H19" s="163"/>
      <c r="I19" s="164"/>
      <c r="J19" s="164"/>
      <c r="K19" s="163"/>
      <c r="L19" s="163"/>
      <c r="M19" s="163"/>
      <c r="N19" s="163"/>
      <c r="O19" s="164"/>
      <c r="P19" s="77">
        <f t="shared" si="1"/>
        <v>0</v>
      </c>
      <c r="Q19" s="77">
        <f t="shared" si="6"/>
        <v>0</v>
      </c>
      <c r="R19" s="85">
        <f t="shared" si="9"/>
        <v>0</v>
      </c>
      <c r="S19" s="19">
        <f t="shared" si="5"/>
        <v>0</v>
      </c>
    </row>
    <row r="20" spans="1:22" x14ac:dyDescent="0.25">
      <c r="A20" s="86" t="s">
        <v>121</v>
      </c>
      <c r="B20" s="87"/>
      <c r="C20" s="85">
        <v>137</v>
      </c>
      <c r="D20" s="88">
        <v>1</v>
      </c>
      <c r="E20" s="89">
        <v>1.2</v>
      </c>
      <c r="F20" s="163"/>
      <c r="G20" s="163"/>
      <c r="H20" s="163"/>
      <c r="I20" s="164"/>
      <c r="J20" s="164"/>
      <c r="K20" s="163"/>
      <c r="L20" s="163"/>
      <c r="M20" s="163"/>
      <c r="N20" s="163"/>
      <c r="O20" s="164"/>
      <c r="P20" s="77">
        <f t="shared" si="1"/>
        <v>0</v>
      </c>
      <c r="Q20" s="77">
        <f t="shared" si="6"/>
        <v>0</v>
      </c>
      <c r="R20" s="85">
        <f t="shared" si="9"/>
        <v>0</v>
      </c>
      <c r="S20" s="19">
        <f t="shared" si="5"/>
        <v>0</v>
      </c>
    </row>
    <row r="21" spans="1:22" x14ac:dyDescent="0.25">
      <c r="A21" s="86" t="s">
        <v>122</v>
      </c>
      <c r="B21" s="87"/>
      <c r="C21" s="85">
        <v>112</v>
      </c>
      <c r="D21" s="88">
        <v>1</v>
      </c>
      <c r="E21" s="89">
        <v>1.1000000000000001</v>
      </c>
      <c r="F21" s="163"/>
      <c r="G21" s="163"/>
      <c r="H21" s="163"/>
      <c r="I21" s="164"/>
      <c r="J21" s="164"/>
      <c r="K21" s="163"/>
      <c r="L21" s="163"/>
      <c r="M21" s="163"/>
      <c r="N21" s="163"/>
      <c r="O21" s="164"/>
      <c r="P21" s="77">
        <f t="shared" si="1"/>
        <v>0</v>
      </c>
      <c r="Q21" s="77">
        <f t="shared" si="6"/>
        <v>0</v>
      </c>
      <c r="R21" s="85">
        <f t="shared" si="9"/>
        <v>0</v>
      </c>
      <c r="S21" s="19">
        <f t="shared" si="5"/>
        <v>0</v>
      </c>
    </row>
    <row r="22" spans="1:22" x14ac:dyDescent="0.25">
      <c r="A22" s="86" t="s">
        <v>123</v>
      </c>
      <c r="B22" s="87"/>
      <c r="C22" s="85">
        <v>137</v>
      </c>
      <c r="D22" s="88">
        <v>1</v>
      </c>
      <c r="E22" s="89">
        <v>1.6</v>
      </c>
      <c r="F22" s="163"/>
      <c r="G22" s="163"/>
      <c r="H22" s="163"/>
      <c r="I22" s="164"/>
      <c r="J22" s="164"/>
      <c r="K22" s="163"/>
      <c r="L22" s="163"/>
      <c r="M22" s="163"/>
      <c r="N22" s="163"/>
      <c r="O22" s="164"/>
      <c r="P22" s="77">
        <f t="shared" si="1"/>
        <v>0</v>
      </c>
      <c r="Q22" s="77">
        <f t="shared" si="6"/>
        <v>0</v>
      </c>
      <c r="R22" s="85">
        <f t="shared" si="9"/>
        <v>0</v>
      </c>
      <c r="S22" s="19">
        <f t="shared" si="5"/>
        <v>0</v>
      </c>
    </row>
    <row r="23" spans="1:22" x14ac:dyDescent="0.25">
      <c r="A23" s="86" t="s">
        <v>124</v>
      </c>
      <c r="B23" s="87"/>
      <c r="C23" s="85">
        <v>137</v>
      </c>
      <c r="D23" s="88">
        <v>1</v>
      </c>
      <c r="E23" s="89">
        <v>1.6</v>
      </c>
      <c r="F23" s="163"/>
      <c r="G23" s="163"/>
      <c r="H23" s="163"/>
      <c r="I23" s="164"/>
      <c r="J23" s="164"/>
      <c r="K23" s="163"/>
      <c r="L23" s="163"/>
      <c r="M23" s="163"/>
      <c r="N23" s="163"/>
      <c r="O23" s="164"/>
      <c r="P23" s="77">
        <f t="shared" si="1"/>
        <v>0</v>
      </c>
      <c r="Q23" s="77">
        <f t="shared" si="6"/>
        <v>0</v>
      </c>
      <c r="R23" s="85">
        <f t="shared" si="9"/>
        <v>0</v>
      </c>
      <c r="S23" s="19">
        <f t="shared" si="5"/>
        <v>0</v>
      </c>
    </row>
    <row r="24" spans="1:22" x14ac:dyDescent="0.25">
      <c r="A24" s="86" t="s">
        <v>125</v>
      </c>
      <c r="B24" s="87"/>
      <c r="C24" s="85">
        <v>175</v>
      </c>
      <c r="D24" s="88">
        <v>1</v>
      </c>
      <c r="E24" s="89">
        <v>2.2000000000000002</v>
      </c>
      <c r="F24" s="163"/>
      <c r="G24" s="163"/>
      <c r="H24" s="163"/>
      <c r="I24" s="164"/>
      <c r="J24" s="164"/>
      <c r="K24" s="163"/>
      <c r="L24" s="163"/>
      <c r="M24" s="163"/>
      <c r="N24" s="163"/>
      <c r="O24" s="164"/>
      <c r="P24" s="77">
        <f t="shared" si="1"/>
        <v>0</v>
      </c>
      <c r="Q24" s="77">
        <f t="shared" si="6"/>
        <v>0</v>
      </c>
      <c r="R24" s="85">
        <f t="shared" si="9"/>
        <v>0</v>
      </c>
      <c r="S24" s="19">
        <f t="shared" si="5"/>
        <v>0</v>
      </c>
    </row>
    <row r="25" spans="1:22" x14ac:dyDescent="0.25">
      <c r="A25" s="196" t="s">
        <v>126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3"/>
    </row>
    <row r="26" spans="1:22" x14ac:dyDescent="0.25">
      <c r="A26" s="74" t="s">
        <v>127</v>
      </c>
      <c r="B26" s="2"/>
      <c r="C26" s="3">
        <f>SUM(C27:C36)*0.95</f>
        <v>1181.6361326000003</v>
      </c>
      <c r="D26" s="81">
        <f>SUM(D27:D36)</f>
        <v>10</v>
      </c>
      <c r="E26" s="82">
        <f>SUM(E27:E36)</f>
        <v>14.9</v>
      </c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77">
        <f t="shared" ref="P26" si="10">SUM(F26:O26)</f>
        <v>0</v>
      </c>
      <c r="Q26" s="77">
        <f>P26*D26</f>
        <v>0</v>
      </c>
      <c r="R26" s="8">
        <f t="shared" ref="R26" si="11">C26*P26</f>
        <v>0</v>
      </c>
      <c r="S26" s="19">
        <f t="shared" ref="S26" si="12">E26*P26</f>
        <v>0</v>
      </c>
    </row>
    <row r="27" spans="1:22" x14ac:dyDescent="0.25">
      <c r="A27" s="76" t="s">
        <v>128</v>
      </c>
      <c r="B27" s="7">
        <v>64</v>
      </c>
      <c r="C27" s="8">
        <v>217.38354750000002</v>
      </c>
      <c r="D27" s="77">
        <v>1</v>
      </c>
      <c r="E27" s="10">
        <v>3</v>
      </c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77">
        <f t="shared" ref="P27:P94" si="13">SUM(F27:O27)</f>
        <v>0</v>
      </c>
      <c r="Q27" s="77">
        <f>P27*D27</f>
        <v>0</v>
      </c>
      <c r="R27" s="8">
        <f t="shared" ref="R27:R69" si="14">C27*P27</f>
        <v>0</v>
      </c>
      <c r="S27" s="19">
        <f t="shared" ref="S27:S90" si="15">E27*P27</f>
        <v>0</v>
      </c>
      <c r="U27" s="90"/>
    </row>
    <row r="28" spans="1:22" x14ac:dyDescent="0.25">
      <c r="A28" s="91" t="s">
        <v>129</v>
      </c>
      <c r="B28" s="7">
        <v>37</v>
      </c>
      <c r="C28" s="8">
        <v>118.80055600000001</v>
      </c>
      <c r="D28" s="77">
        <v>1</v>
      </c>
      <c r="E28" s="10">
        <v>1.5</v>
      </c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77">
        <f t="shared" si="13"/>
        <v>0</v>
      </c>
      <c r="Q28" s="77">
        <f t="shared" ref="Q28:Q94" si="16">P28*D28</f>
        <v>0</v>
      </c>
      <c r="R28" s="8">
        <f t="shared" si="14"/>
        <v>0</v>
      </c>
      <c r="S28" s="19">
        <f t="shared" si="15"/>
        <v>0</v>
      </c>
      <c r="U28" s="90"/>
    </row>
    <row r="29" spans="1:22" x14ac:dyDescent="0.25">
      <c r="A29" s="91" t="s">
        <v>130</v>
      </c>
      <c r="B29" s="7">
        <v>40</v>
      </c>
      <c r="C29" s="8">
        <v>118.80055600000001</v>
      </c>
      <c r="D29" s="77">
        <v>1</v>
      </c>
      <c r="E29" s="10">
        <v>1.3</v>
      </c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77">
        <f t="shared" si="13"/>
        <v>0</v>
      </c>
      <c r="Q29" s="77">
        <f t="shared" si="16"/>
        <v>0</v>
      </c>
      <c r="R29" s="8">
        <f t="shared" si="14"/>
        <v>0</v>
      </c>
      <c r="S29" s="19">
        <f t="shared" si="15"/>
        <v>0</v>
      </c>
      <c r="U29" s="90"/>
    </row>
    <row r="30" spans="1:22" x14ac:dyDescent="0.25">
      <c r="A30" s="91" t="s">
        <v>131</v>
      </c>
      <c r="B30" s="7">
        <v>40</v>
      </c>
      <c r="C30" s="8">
        <v>118.80055600000001</v>
      </c>
      <c r="D30" s="77">
        <v>1</v>
      </c>
      <c r="E30" s="10">
        <v>1.3</v>
      </c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77">
        <f t="shared" si="13"/>
        <v>0</v>
      </c>
      <c r="Q30" s="77">
        <f t="shared" si="16"/>
        <v>0</v>
      </c>
      <c r="R30" s="8">
        <f t="shared" si="14"/>
        <v>0</v>
      </c>
      <c r="S30" s="19">
        <f t="shared" si="15"/>
        <v>0</v>
      </c>
      <c r="U30" s="90"/>
    </row>
    <row r="31" spans="1:22" x14ac:dyDescent="0.25">
      <c r="A31" s="91" t="s">
        <v>132</v>
      </c>
      <c r="B31" s="7">
        <v>40</v>
      </c>
      <c r="C31" s="8">
        <v>118.80055600000001</v>
      </c>
      <c r="D31" s="77">
        <v>1</v>
      </c>
      <c r="E31" s="10">
        <v>1.6</v>
      </c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77">
        <f t="shared" si="13"/>
        <v>0</v>
      </c>
      <c r="Q31" s="77">
        <f t="shared" si="16"/>
        <v>0</v>
      </c>
      <c r="R31" s="8">
        <f t="shared" si="14"/>
        <v>0</v>
      </c>
      <c r="S31" s="19">
        <f t="shared" si="15"/>
        <v>0</v>
      </c>
      <c r="U31" s="65"/>
      <c r="V31" s="65"/>
    </row>
    <row r="32" spans="1:22" x14ac:dyDescent="0.25">
      <c r="A32" s="91" t="s">
        <v>133</v>
      </c>
      <c r="B32" s="7">
        <v>41</v>
      </c>
      <c r="C32" s="8">
        <v>118.80055600000001</v>
      </c>
      <c r="D32" s="77">
        <v>1</v>
      </c>
      <c r="E32" s="10">
        <v>1.3</v>
      </c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77">
        <f t="shared" si="13"/>
        <v>0</v>
      </c>
      <c r="Q32" s="77">
        <f t="shared" si="16"/>
        <v>0</v>
      </c>
      <c r="R32" s="8">
        <f t="shared" si="14"/>
        <v>0</v>
      </c>
      <c r="S32" s="19">
        <f t="shared" si="15"/>
        <v>0</v>
      </c>
      <c r="U32" s="65"/>
      <c r="V32" s="65"/>
    </row>
    <row r="33" spans="1:21" x14ac:dyDescent="0.25">
      <c r="A33" s="91" t="s">
        <v>134</v>
      </c>
      <c r="B33" s="7">
        <v>40</v>
      </c>
      <c r="C33" s="8">
        <v>118.80055600000001</v>
      </c>
      <c r="D33" s="77">
        <v>1</v>
      </c>
      <c r="E33" s="10">
        <v>1.3</v>
      </c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77">
        <f t="shared" si="13"/>
        <v>0</v>
      </c>
      <c r="Q33" s="77">
        <f t="shared" si="16"/>
        <v>0</v>
      </c>
      <c r="R33" s="8">
        <f t="shared" si="14"/>
        <v>0</v>
      </c>
      <c r="S33" s="19">
        <f t="shared" si="15"/>
        <v>0</v>
      </c>
      <c r="U33" s="90"/>
    </row>
    <row r="34" spans="1:21" x14ac:dyDescent="0.25">
      <c r="A34" s="91" t="s">
        <v>135</v>
      </c>
      <c r="B34" s="7">
        <v>40</v>
      </c>
      <c r="C34" s="8">
        <v>118.80055600000001</v>
      </c>
      <c r="D34" s="77">
        <v>1</v>
      </c>
      <c r="E34" s="10">
        <v>1.5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77">
        <f t="shared" si="13"/>
        <v>0</v>
      </c>
      <c r="Q34" s="77">
        <f t="shared" si="16"/>
        <v>0</v>
      </c>
      <c r="R34" s="8">
        <f t="shared" si="14"/>
        <v>0</v>
      </c>
      <c r="S34" s="19">
        <f t="shared" si="15"/>
        <v>0</v>
      </c>
      <c r="U34" s="90"/>
    </row>
    <row r="35" spans="1:21" x14ac:dyDescent="0.25">
      <c r="A35" s="91" t="s">
        <v>136</v>
      </c>
      <c r="B35" s="7">
        <v>36</v>
      </c>
      <c r="C35" s="8">
        <v>97.330575999999994</v>
      </c>
      <c r="D35" s="77">
        <v>1</v>
      </c>
      <c r="E35" s="10">
        <v>1.1000000000000001</v>
      </c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77">
        <f t="shared" si="13"/>
        <v>0</v>
      </c>
      <c r="Q35" s="77">
        <f t="shared" si="16"/>
        <v>0</v>
      </c>
      <c r="R35" s="8">
        <f t="shared" si="14"/>
        <v>0</v>
      </c>
      <c r="S35" s="19">
        <f t="shared" si="15"/>
        <v>0</v>
      </c>
      <c r="U35" s="90"/>
    </row>
    <row r="36" spans="1:21" x14ac:dyDescent="0.25">
      <c r="A36" s="91" t="s">
        <v>137</v>
      </c>
      <c r="B36" s="7">
        <v>32</v>
      </c>
      <c r="C36" s="8">
        <v>97.509492500000007</v>
      </c>
      <c r="D36" s="77">
        <v>1</v>
      </c>
      <c r="E36" s="10">
        <v>1</v>
      </c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77">
        <f t="shared" si="13"/>
        <v>0</v>
      </c>
      <c r="Q36" s="77">
        <f t="shared" si="16"/>
        <v>0</v>
      </c>
      <c r="R36" s="8">
        <f t="shared" si="14"/>
        <v>0</v>
      </c>
      <c r="S36" s="19">
        <f t="shared" si="15"/>
        <v>0</v>
      </c>
      <c r="U36" s="90"/>
    </row>
    <row r="37" spans="1:21" x14ac:dyDescent="0.25">
      <c r="A37" s="92" t="s">
        <v>138</v>
      </c>
      <c r="B37" s="2"/>
      <c r="C37" s="3">
        <f>SUM(C38:C47)*0.95</f>
        <v>1667.2423510749998</v>
      </c>
      <c r="D37" s="81">
        <f>SUM(D38:D47)</f>
        <v>10</v>
      </c>
      <c r="E37" s="82">
        <f>SUM(E38:E47)</f>
        <v>23.099999999999998</v>
      </c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77">
        <f t="shared" ref="P37" si="17">SUM(F37:O37)</f>
        <v>0</v>
      </c>
      <c r="Q37" s="77">
        <f t="shared" ref="Q37" si="18">P37*D37</f>
        <v>0</v>
      </c>
      <c r="R37" s="8">
        <f t="shared" ref="R37" si="19">C37*P37</f>
        <v>0</v>
      </c>
      <c r="S37" s="19">
        <f t="shared" ref="S37" si="20">E37*P37</f>
        <v>0</v>
      </c>
      <c r="U37" s="90"/>
    </row>
    <row r="38" spans="1:21" x14ac:dyDescent="0.25">
      <c r="A38" s="91" t="s">
        <v>139</v>
      </c>
      <c r="B38" s="7">
        <v>110</v>
      </c>
      <c r="C38" s="8">
        <v>398.44704549999994</v>
      </c>
      <c r="D38" s="77">
        <v>1</v>
      </c>
      <c r="E38" s="10">
        <v>5.5</v>
      </c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77">
        <f t="shared" si="13"/>
        <v>0</v>
      </c>
      <c r="Q38" s="77">
        <f t="shared" si="16"/>
        <v>0</v>
      </c>
      <c r="R38" s="8">
        <f t="shared" si="14"/>
        <v>0</v>
      </c>
      <c r="S38" s="19">
        <f t="shared" si="15"/>
        <v>0</v>
      </c>
      <c r="U38" s="90"/>
    </row>
    <row r="39" spans="1:21" x14ac:dyDescent="0.25">
      <c r="A39" s="91" t="s">
        <v>140</v>
      </c>
      <c r="B39" s="7">
        <v>90</v>
      </c>
      <c r="C39" s="8">
        <v>355.14925249999999</v>
      </c>
      <c r="D39" s="77">
        <v>1</v>
      </c>
      <c r="E39" s="10">
        <v>4.9000000000000004</v>
      </c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77">
        <f t="shared" si="13"/>
        <v>0</v>
      </c>
      <c r="Q39" s="77">
        <f t="shared" si="16"/>
        <v>0</v>
      </c>
      <c r="R39" s="8">
        <f t="shared" si="14"/>
        <v>0</v>
      </c>
      <c r="S39" s="19">
        <f t="shared" si="15"/>
        <v>0</v>
      </c>
      <c r="U39" s="90"/>
    </row>
    <row r="40" spans="1:21" x14ac:dyDescent="0.25">
      <c r="A40" s="91" t="s">
        <v>141</v>
      </c>
      <c r="B40" s="7">
        <v>56</v>
      </c>
      <c r="C40" s="8">
        <v>145.99586399999998</v>
      </c>
      <c r="D40" s="77">
        <v>1</v>
      </c>
      <c r="E40" s="10">
        <v>2</v>
      </c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77">
        <f t="shared" si="13"/>
        <v>0</v>
      </c>
      <c r="Q40" s="77">
        <f t="shared" si="16"/>
        <v>0</v>
      </c>
      <c r="R40" s="8">
        <f t="shared" si="14"/>
        <v>0</v>
      </c>
      <c r="S40" s="19">
        <f t="shared" si="15"/>
        <v>0</v>
      </c>
      <c r="U40" s="90"/>
    </row>
    <row r="41" spans="1:21" x14ac:dyDescent="0.25">
      <c r="A41" s="91" t="s">
        <v>142</v>
      </c>
      <c r="B41" s="7">
        <v>60</v>
      </c>
      <c r="C41" s="8">
        <v>118.80055600000001</v>
      </c>
      <c r="D41" s="77">
        <v>1</v>
      </c>
      <c r="E41" s="10">
        <v>1.5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77">
        <f t="shared" si="13"/>
        <v>0</v>
      </c>
      <c r="Q41" s="77">
        <f t="shared" si="16"/>
        <v>0</v>
      </c>
      <c r="R41" s="8">
        <f t="shared" si="14"/>
        <v>0</v>
      </c>
      <c r="S41" s="19">
        <f t="shared" si="15"/>
        <v>0</v>
      </c>
      <c r="U41" s="90"/>
    </row>
    <row r="42" spans="1:21" x14ac:dyDescent="0.25">
      <c r="A42" s="91" t="s">
        <v>143</v>
      </c>
      <c r="B42" s="7">
        <v>60</v>
      </c>
      <c r="C42" s="8">
        <v>144.92236500000001</v>
      </c>
      <c r="D42" s="77">
        <v>1</v>
      </c>
      <c r="E42" s="10">
        <v>2</v>
      </c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77">
        <f t="shared" si="13"/>
        <v>0</v>
      </c>
      <c r="Q42" s="77">
        <f t="shared" si="16"/>
        <v>0</v>
      </c>
      <c r="R42" s="8">
        <f t="shared" si="14"/>
        <v>0</v>
      </c>
      <c r="S42" s="19">
        <f t="shared" si="15"/>
        <v>0</v>
      </c>
      <c r="U42" s="90"/>
    </row>
    <row r="43" spans="1:21" x14ac:dyDescent="0.25">
      <c r="A43" s="91" t="s">
        <v>144</v>
      </c>
      <c r="B43" s="7">
        <v>57</v>
      </c>
      <c r="C43" s="93">
        <v>118.80055600000001</v>
      </c>
      <c r="D43" s="94">
        <v>1</v>
      </c>
      <c r="E43" s="10">
        <v>1.5</v>
      </c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77">
        <f t="shared" si="13"/>
        <v>0</v>
      </c>
      <c r="Q43" s="77">
        <f t="shared" si="16"/>
        <v>0</v>
      </c>
      <c r="R43" s="8">
        <f t="shared" si="14"/>
        <v>0</v>
      </c>
      <c r="S43" s="19">
        <f t="shared" si="15"/>
        <v>0</v>
      </c>
      <c r="U43" s="90"/>
    </row>
    <row r="44" spans="1:21" x14ac:dyDescent="0.25">
      <c r="A44" s="91" t="s">
        <v>145</v>
      </c>
      <c r="B44" s="7">
        <v>50</v>
      </c>
      <c r="C44" s="8">
        <v>118.80055600000001</v>
      </c>
      <c r="D44" s="77">
        <v>1</v>
      </c>
      <c r="E44" s="10">
        <v>1.3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77">
        <f t="shared" si="13"/>
        <v>0</v>
      </c>
      <c r="Q44" s="77">
        <f t="shared" si="16"/>
        <v>0</v>
      </c>
      <c r="R44" s="8">
        <f t="shared" si="14"/>
        <v>0</v>
      </c>
      <c r="S44" s="19">
        <f t="shared" si="15"/>
        <v>0</v>
      </c>
      <c r="U44" s="90"/>
    </row>
    <row r="45" spans="1:21" x14ac:dyDescent="0.25">
      <c r="A45" s="91" t="s">
        <v>146</v>
      </c>
      <c r="B45" s="7">
        <v>46</v>
      </c>
      <c r="C45" s="8">
        <v>118.80055600000001</v>
      </c>
      <c r="D45" s="77">
        <v>1</v>
      </c>
      <c r="E45" s="10">
        <v>1.5</v>
      </c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77">
        <f t="shared" si="13"/>
        <v>0</v>
      </c>
      <c r="Q45" s="77">
        <f t="shared" si="16"/>
        <v>0</v>
      </c>
      <c r="R45" s="8">
        <f t="shared" si="14"/>
        <v>0</v>
      </c>
      <c r="S45" s="19">
        <f t="shared" si="15"/>
        <v>0</v>
      </c>
      <c r="U45" s="90"/>
    </row>
    <row r="46" spans="1:21" ht="15.75" customHeight="1" x14ac:dyDescent="0.25">
      <c r="A46" s="91" t="s">
        <v>147</v>
      </c>
      <c r="B46" s="7">
        <v>71</v>
      </c>
      <c r="C46" s="8">
        <v>137.765705</v>
      </c>
      <c r="D46" s="77">
        <v>1</v>
      </c>
      <c r="E46" s="10">
        <v>1.9</v>
      </c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77">
        <f t="shared" si="13"/>
        <v>0</v>
      </c>
      <c r="Q46" s="77">
        <f t="shared" si="16"/>
        <v>0</v>
      </c>
      <c r="R46" s="8">
        <f t="shared" si="14"/>
        <v>0</v>
      </c>
      <c r="S46" s="19">
        <f t="shared" si="15"/>
        <v>0</v>
      </c>
      <c r="U46" s="90"/>
    </row>
    <row r="47" spans="1:21" ht="15.75" customHeight="1" x14ac:dyDescent="0.25">
      <c r="A47" s="91" t="s">
        <v>148</v>
      </c>
      <c r="B47" s="7">
        <v>49</v>
      </c>
      <c r="C47" s="8">
        <v>97.509492500000007</v>
      </c>
      <c r="D47" s="77">
        <v>1</v>
      </c>
      <c r="E47" s="10">
        <v>1</v>
      </c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77">
        <f t="shared" si="13"/>
        <v>0</v>
      </c>
      <c r="Q47" s="77">
        <f t="shared" si="16"/>
        <v>0</v>
      </c>
      <c r="R47" s="8">
        <f t="shared" si="14"/>
        <v>0</v>
      </c>
      <c r="S47" s="19">
        <f t="shared" si="15"/>
        <v>0</v>
      </c>
      <c r="U47" s="90"/>
    </row>
    <row r="48" spans="1:21" ht="15.75" customHeight="1" x14ac:dyDescent="0.25">
      <c r="A48" s="92" t="s">
        <v>149</v>
      </c>
      <c r="B48" s="2"/>
      <c r="C48" s="3">
        <f>SUM(C49:C58)*0.95</f>
        <v>1535.0051659249998</v>
      </c>
      <c r="D48" s="81">
        <f>SUM(D49:D58)</f>
        <v>10</v>
      </c>
      <c r="E48" s="82">
        <f>SUM(E49:E58)</f>
        <v>21.3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77">
        <f t="shared" ref="P48" si="21">SUM(F48:O48)</f>
        <v>0</v>
      </c>
      <c r="Q48" s="77">
        <f t="shared" ref="Q48" si="22">P48*D48</f>
        <v>0</v>
      </c>
      <c r="R48" s="8">
        <f t="shared" ref="R48" si="23">C48*P48</f>
        <v>0</v>
      </c>
      <c r="S48" s="19">
        <f t="shared" ref="S48" si="24">E48*P48</f>
        <v>0</v>
      </c>
      <c r="U48" s="90"/>
    </row>
    <row r="49" spans="1:21" ht="15.75" customHeight="1" x14ac:dyDescent="0.25">
      <c r="A49" s="91" t="s">
        <v>150</v>
      </c>
      <c r="B49" s="7">
        <v>45</v>
      </c>
      <c r="C49" s="8">
        <v>118.80055600000001</v>
      </c>
      <c r="D49" s="77">
        <v>1</v>
      </c>
      <c r="E49" s="10">
        <v>1.5</v>
      </c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77">
        <f t="shared" si="13"/>
        <v>0</v>
      </c>
      <c r="Q49" s="77">
        <f t="shared" si="16"/>
        <v>0</v>
      </c>
      <c r="R49" s="8">
        <f t="shared" si="14"/>
        <v>0</v>
      </c>
      <c r="S49" s="19">
        <f t="shared" si="15"/>
        <v>0</v>
      </c>
      <c r="U49" s="90"/>
    </row>
    <row r="50" spans="1:21" ht="15.75" customHeight="1" x14ac:dyDescent="0.25">
      <c r="A50" s="91" t="s">
        <v>151</v>
      </c>
      <c r="B50" s="7">
        <v>50</v>
      </c>
      <c r="C50" s="8">
        <v>118.80055600000001</v>
      </c>
      <c r="D50" s="77">
        <v>1</v>
      </c>
      <c r="E50" s="10">
        <v>1.7</v>
      </c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77">
        <f t="shared" si="13"/>
        <v>0</v>
      </c>
      <c r="Q50" s="77">
        <f t="shared" si="16"/>
        <v>0</v>
      </c>
      <c r="R50" s="8">
        <f t="shared" si="14"/>
        <v>0</v>
      </c>
      <c r="S50" s="19">
        <f t="shared" si="15"/>
        <v>0</v>
      </c>
      <c r="U50" s="90"/>
    </row>
    <row r="51" spans="1:21" ht="15.75" customHeight="1" x14ac:dyDescent="0.25">
      <c r="A51" s="91" t="s">
        <v>152</v>
      </c>
      <c r="B51" s="7">
        <v>49</v>
      </c>
      <c r="C51" s="8">
        <v>118.80055600000001</v>
      </c>
      <c r="D51" s="77">
        <v>1</v>
      </c>
      <c r="E51" s="10">
        <v>1.4</v>
      </c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77">
        <f t="shared" si="13"/>
        <v>0</v>
      </c>
      <c r="Q51" s="77">
        <f t="shared" si="16"/>
        <v>0</v>
      </c>
      <c r="R51" s="8">
        <f t="shared" si="14"/>
        <v>0</v>
      </c>
      <c r="S51" s="19">
        <f t="shared" si="15"/>
        <v>0</v>
      </c>
      <c r="U51" s="90"/>
    </row>
    <row r="52" spans="1:21" ht="15.75" customHeight="1" x14ac:dyDescent="0.25">
      <c r="A52" s="91" t="s">
        <v>153</v>
      </c>
      <c r="B52" s="7">
        <v>49</v>
      </c>
      <c r="C52" s="8">
        <v>97.509492500000007</v>
      </c>
      <c r="D52" s="77">
        <v>1</v>
      </c>
      <c r="E52" s="10">
        <v>1</v>
      </c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77">
        <f t="shared" si="13"/>
        <v>0</v>
      </c>
      <c r="Q52" s="77">
        <f t="shared" si="16"/>
        <v>0</v>
      </c>
      <c r="R52" s="8">
        <f t="shared" si="14"/>
        <v>0</v>
      </c>
      <c r="S52" s="19">
        <f t="shared" si="15"/>
        <v>0</v>
      </c>
      <c r="U52" s="90"/>
    </row>
    <row r="53" spans="1:21" ht="15.75" customHeight="1" x14ac:dyDescent="0.25">
      <c r="A53" s="91" t="s">
        <v>154</v>
      </c>
      <c r="B53" s="7">
        <v>50</v>
      </c>
      <c r="C53" s="8">
        <v>118.80055600000001</v>
      </c>
      <c r="D53" s="77">
        <v>1</v>
      </c>
      <c r="E53" s="10">
        <v>1.3</v>
      </c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77">
        <f t="shared" si="13"/>
        <v>0</v>
      </c>
      <c r="Q53" s="77">
        <f t="shared" si="16"/>
        <v>0</v>
      </c>
      <c r="R53" s="8">
        <f t="shared" si="14"/>
        <v>0</v>
      </c>
      <c r="S53" s="19">
        <f t="shared" si="15"/>
        <v>0</v>
      </c>
      <c r="U53" s="90"/>
    </row>
    <row r="54" spans="1:21" ht="15.75" customHeight="1" x14ac:dyDescent="0.25">
      <c r="A54" s="91" t="s">
        <v>155</v>
      </c>
      <c r="B54" s="7">
        <v>56</v>
      </c>
      <c r="C54" s="8">
        <v>188.39907450000001</v>
      </c>
      <c r="D54" s="77">
        <v>1</v>
      </c>
      <c r="E54" s="10">
        <v>2.6</v>
      </c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77">
        <f t="shared" si="13"/>
        <v>0</v>
      </c>
      <c r="Q54" s="77">
        <f t="shared" si="16"/>
        <v>0</v>
      </c>
      <c r="R54" s="8">
        <f t="shared" si="14"/>
        <v>0</v>
      </c>
      <c r="S54" s="19">
        <f t="shared" si="15"/>
        <v>0</v>
      </c>
      <c r="U54" s="90"/>
    </row>
    <row r="55" spans="1:21" ht="15.75" customHeight="1" x14ac:dyDescent="0.25">
      <c r="A55" s="91" t="s">
        <v>156</v>
      </c>
      <c r="B55" s="7">
        <v>66</v>
      </c>
      <c r="C55" s="8">
        <v>224.54020749999998</v>
      </c>
      <c r="D55" s="77">
        <v>1</v>
      </c>
      <c r="E55" s="10">
        <v>3.1</v>
      </c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77">
        <f t="shared" si="13"/>
        <v>0</v>
      </c>
      <c r="Q55" s="77">
        <f t="shared" si="16"/>
        <v>0</v>
      </c>
      <c r="R55" s="8">
        <f t="shared" si="14"/>
        <v>0</v>
      </c>
      <c r="S55" s="19">
        <f t="shared" si="15"/>
        <v>0</v>
      </c>
      <c r="U55" s="90"/>
    </row>
    <row r="56" spans="1:21" ht="15.75" customHeight="1" x14ac:dyDescent="0.25">
      <c r="A56" s="91" t="s">
        <v>157</v>
      </c>
      <c r="B56" s="7">
        <v>90</v>
      </c>
      <c r="C56" s="8">
        <v>311.4936265</v>
      </c>
      <c r="D56" s="77">
        <v>1</v>
      </c>
      <c r="E56" s="10">
        <v>4.3</v>
      </c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77">
        <f t="shared" si="13"/>
        <v>0</v>
      </c>
      <c r="Q56" s="77">
        <f t="shared" si="16"/>
        <v>0</v>
      </c>
      <c r="R56" s="8">
        <f t="shared" si="14"/>
        <v>0</v>
      </c>
      <c r="S56" s="19">
        <f t="shared" si="15"/>
        <v>0</v>
      </c>
      <c r="U56" s="90"/>
    </row>
    <row r="57" spans="1:21" ht="15.75" customHeight="1" x14ac:dyDescent="0.25">
      <c r="A57" s="91" t="s">
        <v>158</v>
      </c>
      <c r="B57" s="7">
        <v>56</v>
      </c>
      <c r="C57" s="8">
        <v>152.07902499999997</v>
      </c>
      <c r="D57" s="77">
        <v>1</v>
      </c>
      <c r="E57" s="10">
        <v>2.1</v>
      </c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77">
        <f t="shared" si="13"/>
        <v>0</v>
      </c>
      <c r="Q57" s="77">
        <f t="shared" si="16"/>
        <v>0</v>
      </c>
      <c r="R57" s="8">
        <f t="shared" si="14"/>
        <v>0</v>
      </c>
      <c r="S57" s="19">
        <f t="shared" si="15"/>
        <v>0</v>
      </c>
      <c r="U57" s="90"/>
    </row>
    <row r="58" spans="1:21" ht="15.75" customHeight="1" x14ac:dyDescent="0.25">
      <c r="A58" s="95" t="s">
        <v>159</v>
      </c>
      <c r="B58" s="96">
        <v>64</v>
      </c>
      <c r="C58" s="61">
        <v>166.57126149999999</v>
      </c>
      <c r="D58" s="97">
        <v>1</v>
      </c>
      <c r="E58" s="98">
        <v>2.2999999999999998</v>
      </c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77">
        <f t="shared" si="13"/>
        <v>0</v>
      </c>
      <c r="Q58" s="77">
        <f t="shared" si="16"/>
        <v>0</v>
      </c>
      <c r="R58" s="8">
        <f t="shared" si="14"/>
        <v>0</v>
      </c>
      <c r="S58" s="19">
        <f t="shared" si="15"/>
        <v>0</v>
      </c>
      <c r="U58" s="90"/>
    </row>
    <row r="59" spans="1:21" ht="15.75" customHeight="1" x14ac:dyDescent="0.25">
      <c r="A59" s="99" t="s">
        <v>160</v>
      </c>
      <c r="B59" s="100"/>
      <c r="C59" s="3">
        <f>SUM(C60:C69)*0.95</f>
        <v>1047.6979999999999</v>
      </c>
      <c r="D59" s="81">
        <f>SUM(D60:D69)</f>
        <v>10</v>
      </c>
      <c r="E59" s="82">
        <f>SUM(E60:E69)</f>
        <v>12.9</v>
      </c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77">
        <f t="shared" ref="P59" si="25">SUM(F59:O59)</f>
        <v>0</v>
      </c>
      <c r="Q59" s="77">
        <f t="shared" ref="Q59" si="26">P59*D59</f>
        <v>0</v>
      </c>
      <c r="R59" s="8">
        <f t="shared" ref="R59" si="27">C59*P59</f>
        <v>0</v>
      </c>
      <c r="S59" s="19">
        <f t="shared" ref="S59" si="28">E59*P59</f>
        <v>0</v>
      </c>
      <c r="U59" s="90"/>
    </row>
    <row r="60" spans="1:21" ht="15.75" customHeight="1" x14ac:dyDescent="0.25">
      <c r="A60" s="101" t="s">
        <v>161</v>
      </c>
      <c r="B60" s="102">
        <v>50</v>
      </c>
      <c r="C60" s="103">
        <v>97.51</v>
      </c>
      <c r="D60" s="104">
        <v>1</v>
      </c>
      <c r="E60" s="17">
        <v>1.1000000000000001</v>
      </c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77">
        <f t="shared" si="13"/>
        <v>0</v>
      </c>
      <c r="Q60" s="77">
        <f t="shared" si="16"/>
        <v>0</v>
      </c>
      <c r="R60" s="8">
        <f t="shared" si="14"/>
        <v>0</v>
      </c>
      <c r="S60" s="19">
        <f t="shared" si="15"/>
        <v>0</v>
      </c>
    </row>
    <row r="61" spans="1:21" ht="15.75" customHeight="1" x14ac:dyDescent="0.25">
      <c r="A61" s="101" t="s">
        <v>162</v>
      </c>
      <c r="B61" s="102">
        <v>43</v>
      </c>
      <c r="C61" s="103">
        <v>118.8</v>
      </c>
      <c r="D61" s="104">
        <v>1</v>
      </c>
      <c r="E61" s="17">
        <v>1.3</v>
      </c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77">
        <f t="shared" si="13"/>
        <v>0</v>
      </c>
      <c r="Q61" s="77">
        <f t="shared" si="16"/>
        <v>0</v>
      </c>
      <c r="R61" s="8">
        <f t="shared" si="14"/>
        <v>0</v>
      </c>
      <c r="S61" s="19">
        <f t="shared" si="15"/>
        <v>0</v>
      </c>
    </row>
    <row r="62" spans="1:21" ht="15.75" customHeight="1" x14ac:dyDescent="0.25">
      <c r="A62" s="101" t="s">
        <v>163</v>
      </c>
      <c r="B62" s="102">
        <v>40</v>
      </c>
      <c r="C62" s="103">
        <v>97.51</v>
      </c>
      <c r="D62" s="104">
        <v>1</v>
      </c>
      <c r="E62" s="17">
        <v>1</v>
      </c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77">
        <f t="shared" si="13"/>
        <v>0</v>
      </c>
      <c r="Q62" s="77">
        <f t="shared" si="16"/>
        <v>0</v>
      </c>
      <c r="R62" s="8">
        <f t="shared" si="14"/>
        <v>0</v>
      </c>
      <c r="S62" s="19">
        <f t="shared" si="15"/>
        <v>0</v>
      </c>
    </row>
    <row r="63" spans="1:21" ht="15.75" customHeight="1" x14ac:dyDescent="0.25">
      <c r="A63" s="101" t="s">
        <v>164</v>
      </c>
      <c r="B63" s="102">
        <v>45</v>
      </c>
      <c r="C63" s="103">
        <v>97.51</v>
      </c>
      <c r="D63" s="104">
        <v>1</v>
      </c>
      <c r="E63" s="17">
        <v>1.1000000000000001</v>
      </c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77">
        <f t="shared" si="13"/>
        <v>0</v>
      </c>
      <c r="Q63" s="77">
        <f t="shared" si="16"/>
        <v>0</v>
      </c>
      <c r="R63" s="8">
        <f t="shared" si="14"/>
        <v>0</v>
      </c>
      <c r="S63" s="19">
        <f t="shared" si="15"/>
        <v>0</v>
      </c>
    </row>
    <row r="64" spans="1:21" ht="15.75" customHeight="1" x14ac:dyDescent="0.25">
      <c r="A64" s="101" t="s">
        <v>165</v>
      </c>
      <c r="B64" s="102">
        <v>37</v>
      </c>
      <c r="C64" s="103">
        <v>118.8</v>
      </c>
      <c r="D64" s="104">
        <v>1</v>
      </c>
      <c r="E64" s="17">
        <v>1.2</v>
      </c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77">
        <f t="shared" si="13"/>
        <v>0</v>
      </c>
      <c r="Q64" s="77">
        <f t="shared" si="16"/>
        <v>0</v>
      </c>
      <c r="R64" s="8">
        <f t="shared" si="14"/>
        <v>0</v>
      </c>
      <c r="S64" s="19">
        <f t="shared" si="15"/>
        <v>0</v>
      </c>
    </row>
    <row r="65" spans="1:19" ht="15.75" customHeight="1" x14ac:dyDescent="0.25">
      <c r="A65" s="101" t="s">
        <v>166</v>
      </c>
      <c r="B65" s="102">
        <v>48</v>
      </c>
      <c r="C65" s="103">
        <v>118.8</v>
      </c>
      <c r="D65" s="104">
        <v>1</v>
      </c>
      <c r="E65" s="17">
        <v>1.7</v>
      </c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77">
        <f t="shared" si="13"/>
        <v>0</v>
      </c>
      <c r="Q65" s="77">
        <f t="shared" si="16"/>
        <v>0</v>
      </c>
      <c r="R65" s="8">
        <f t="shared" si="14"/>
        <v>0</v>
      </c>
      <c r="S65" s="19">
        <f t="shared" si="15"/>
        <v>0</v>
      </c>
    </row>
    <row r="66" spans="1:19" ht="15.75" customHeight="1" x14ac:dyDescent="0.25">
      <c r="A66" s="101" t="s">
        <v>167</v>
      </c>
      <c r="B66" s="102">
        <v>44</v>
      </c>
      <c r="C66" s="103">
        <v>118.8</v>
      </c>
      <c r="D66" s="104">
        <v>1</v>
      </c>
      <c r="E66" s="17">
        <v>1.4</v>
      </c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77">
        <f t="shared" si="13"/>
        <v>0</v>
      </c>
      <c r="Q66" s="77">
        <f t="shared" si="16"/>
        <v>0</v>
      </c>
      <c r="R66" s="8">
        <f t="shared" si="14"/>
        <v>0</v>
      </c>
      <c r="S66" s="19">
        <f t="shared" si="15"/>
        <v>0</v>
      </c>
    </row>
    <row r="67" spans="1:19" ht="15.75" customHeight="1" x14ac:dyDescent="0.25">
      <c r="A67" s="101" t="s">
        <v>168</v>
      </c>
      <c r="B67" s="102">
        <v>47</v>
      </c>
      <c r="C67" s="103">
        <v>97.51</v>
      </c>
      <c r="D67" s="104">
        <v>1</v>
      </c>
      <c r="E67" s="17">
        <v>1.1000000000000001</v>
      </c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77">
        <f t="shared" si="13"/>
        <v>0</v>
      </c>
      <c r="Q67" s="77">
        <f t="shared" si="16"/>
        <v>0</v>
      </c>
      <c r="R67" s="8">
        <f t="shared" si="14"/>
        <v>0</v>
      </c>
      <c r="S67" s="19">
        <f t="shared" si="15"/>
        <v>0</v>
      </c>
    </row>
    <row r="68" spans="1:19" ht="15.75" customHeight="1" x14ac:dyDescent="0.25">
      <c r="A68" s="101" t="s">
        <v>169</v>
      </c>
      <c r="B68" s="102">
        <v>42</v>
      </c>
      <c r="C68" s="103">
        <v>118.8</v>
      </c>
      <c r="D68" s="104">
        <v>1</v>
      </c>
      <c r="E68" s="17">
        <v>1.2</v>
      </c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77">
        <f t="shared" si="13"/>
        <v>0</v>
      </c>
      <c r="Q68" s="77">
        <f t="shared" si="16"/>
        <v>0</v>
      </c>
      <c r="R68" s="8">
        <f t="shared" si="14"/>
        <v>0</v>
      </c>
      <c r="S68" s="19">
        <f t="shared" si="15"/>
        <v>0</v>
      </c>
    </row>
    <row r="69" spans="1:19" ht="15.75" customHeight="1" x14ac:dyDescent="0.25">
      <c r="A69" s="101" t="s">
        <v>170</v>
      </c>
      <c r="B69" s="102">
        <v>56</v>
      </c>
      <c r="C69" s="103">
        <v>118.8</v>
      </c>
      <c r="D69" s="104">
        <v>1</v>
      </c>
      <c r="E69" s="17">
        <v>1.8</v>
      </c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77">
        <f t="shared" si="13"/>
        <v>0</v>
      </c>
      <c r="Q69" s="77">
        <f t="shared" si="16"/>
        <v>0</v>
      </c>
      <c r="R69" s="8">
        <f t="shared" si="14"/>
        <v>0</v>
      </c>
      <c r="S69" s="19">
        <f t="shared" si="15"/>
        <v>0</v>
      </c>
    </row>
    <row r="70" spans="1:19" ht="15.75" customHeight="1" x14ac:dyDescent="0.25">
      <c r="A70" s="78" t="s">
        <v>171</v>
      </c>
      <c r="B70" s="79"/>
      <c r="C70" s="3">
        <f>SUM(C71:C80)*0.95</f>
        <v>1131.0984999999998</v>
      </c>
      <c r="D70" s="81">
        <f>SUM(D71:D80)</f>
        <v>10</v>
      </c>
      <c r="E70" s="82">
        <f>SUM(E71:E80)</f>
        <v>15.2</v>
      </c>
      <c r="F70" s="163"/>
      <c r="G70" s="163"/>
      <c r="H70" s="163"/>
      <c r="I70" s="164"/>
      <c r="J70" s="164"/>
      <c r="K70" s="163"/>
      <c r="L70" s="163"/>
      <c r="M70" s="163"/>
      <c r="N70" s="163"/>
      <c r="O70" s="164"/>
      <c r="P70" s="88">
        <f t="shared" ref="P70" si="29">SUM(F70:O70)</f>
        <v>0</v>
      </c>
      <c r="Q70" s="77">
        <f t="shared" ref="Q70" si="30">P70*D70</f>
        <v>0</v>
      </c>
      <c r="R70" s="85">
        <f t="shared" ref="R70" si="31">P70*C70</f>
        <v>0</v>
      </c>
      <c r="S70" s="19">
        <f t="shared" si="15"/>
        <v>0</v>
      </c>
    </row>
    <row r="71" spans="1:19" ht="15.75" customHeight="1" x14ac:dyDescent="0.25">
      <c r="A71" s="86" t="s">
        <v>172</v>
      </c>
      <c r="B71" s="87"/>
      <c r="C71" s="85">
        <v>118.8</v>
      </c>
      <c r="D71" s="88">
        <v>1</v>
      </c>
      <c r="E71" s="89">
        <v>1.6</v>
      </c>
      <c r="F71" s="163"/>
      <c r="G71" s="163"/>
      <c r="H71" s="163"/>
      <c r="I71" s="164"/>
      <c r="J71" s="164"/>
      <c r="K71" s="163"/>
      <c r="L71" s="163"/>
      <c r="M71" s="163"/>
      <c r="N71" s="163"/>
      <c r="O71" s="164"/>
      <c r="P71" s="88">
        <f t="shared" si="13"/>
        <v>0</v>
      </c>
      <c r="Q71" s="77">
        <f t="shared" si="16"/>
        <v>0</v>
      </c>
      <c r="R71" s="85">
        <f t="shared" ref="R71:R94" si="32">P71*C71</f>
        <v>0</v>
      </c>
      <c r="S71" s="19">
        <f t="shared" si="15"/>
        <v>0</v>
      </c>
    </row>
    <row r="72" spans="1:19" ht="15.75" customHeight="1" x14ac:dyDescent="0.25">
      <c r="A72" s="86" t="s">
        <v>173</v>
      </c>
      <c r="B72" s="87"/>
      <c r="C72" s="85">
        <v>97.51</v>
      </c>
      <c r="D72" s="88">
        <v>1</v>
      </c>
      <c r="E72" s="89">
        <v>1.1000000000000001</v>
      </c>
      <c r="F72" s="163"/>
      <c r="G72" s="163"/>
      <c r="H72" s="163"/>
      <c r="I72" s="164"/>
      <c r="J72" s="164"/>
      <c r="K72" s="163"/>
      <c r="L72" s="163"/>
      <c r="M72" s="163"/>
      <c r="N72" s="163"/>
      <c r="O72" s="164"/>
      <c r="P72" s="88">
        <f t="shared" si="13"/>
        <v>0</v>
      </c>
      <c r="Q72" s="77">
        <f t="shared" si="16"/>
        <v>0</v>
      </c>
      <c r="R72" s="85">
        <f t="shared" si="32"/>
        <v>0</v>
      </c>
      <c r="S72" s="19">
        <f t="shared" si="15"/>
        <v>0</v>
      </c>
    </row>
    <row r="73" spans="1:19" ht="15.75" customHeight="1" x14ac:dyDescent="0.25">
      <c r="A73" s="86" t="s">
        <v>174</v>
      </c>
      <c r="B73" s="87"/>
      <c r="C73" s="85">
        <v>152.05000000000001</v>
      </c>
      <c r="D73" s="88">
        <v>1</v>
      </c>
      <c r="E73" s="89">
        <v>2.2999999999999998</v>
      </c>
      <c r="F73" s="163"/>
      <c r="G73" s="163"/>
      <c r="H73" s="163"/>
      <c r="I73" s="164"/>
      <c r="J73" s="164"/>
      <c r="K73" s="163"/>
      <c r="L73" s="163"/>
      <c r="M73" s="163"/>
      <c r="N73" s="163"/>
      <c r="O73" s="164"/>
      <c r="P73" s="88">
        <f t="shared" si="13"/>
        <v>0</v>
      </c>
      <c r="Q73" s="77">
        <f t="shared" si="16"/>
        <v>0</v>
      </c>
      <c r="R73" s="85">
        <f t="shared" si="32"/>
        <v>0</v>
      </c>
      <c r="S73" s="19">
        <f t="shared" si="15"/>
        <v>0</v>
      </c>
    </row>
    <row r="74" spans="1:19" ht="15.75" customHeight="1" x14ac:dyDescent="0.25">
      <c r="A74" s="86" t="s">
        <v>175</v>
      </c>
      <c r="B74" s="87"/>
      <c r="C74" s="85">
        <v>118.8</v>
      </c>
      <c r="D74" s="88">
        <v>1</v>
      </c>
      <c r="E74" s="89">
        <v>1.5</v>
      </c>
      <c r="F74" s="163"/>
      <c r="G74" s="163"/>
      <c r="H74" s="163"/>
      <c r="I74" s="164"/>
      <c r="J74" s="164"/>
      <c r="K74" s="163"/>
      <c r="L74" s="163"/>
      <c r="M74" s="163"/>
      <c r="N74" s="163"/>
      <c r="O74" s="164"/>
      <c r="P74" s="88">
        <f t="shared" si="13"/>
        <v>0</v>
      </c>
      <c r="Q74" s="77">
        <f t="shared" si="16"/>
        <v>0</v>
      </c>
      <c r="R74" s="85">
        <f t="shared" si="32"/>
        <v>0</v>
      </c>
      <c r="S74" s="19">
        <f t="shared" si="15"/>
        <v>0</v>
      </c>
    </row>
    <row r="75" spans="1:19" ht="15.75" customHeight="1" x14ac:dyDescent="0.25">
      <c r="A75" s="86" t="s">
        <v>176</v>
      </c>
      <c r="B75" s="87"/>
      <c r="C75" s="85">
        <v>97.51</v>
      </c>
      <c r="D75" s="88">
        <v>1</v>
      </c>
      <c r="E75" s="89">
        <v>1</v>
      </c>
      <c r="F75" s="163"/>
      <c r="G75" s="163"/>
      <c r="H75" s="163"/>
      <c r="I75" s="164"/>
      <c r="J75" s="164"/>
      <c r="K75" s="163"/>
      <c r="L75" s="163"/>
      <c r="M75" s="163"/>
      <c r="N75" s="163"/>
      <c r="O75" s="164"/>
      <c r="P75" s="88">
        <f t="shared" si="13"/>
        <v>0</v>
      </c>
      <c r="Q75" s="77">
        <f t="shared" si="16"/>
        <v>0</v>
      </c>
      <c r="R75" s="85">
        <f t="shared" si="32"/>
        <v>0</v>
      </c>
      <c r="S75" s="19">
        <f t="shared" si="15"/>
        <v>0</v>
      </c>
    </row>
    <row r="76" spans="1:19" ht="15.75" customHeight="1" x14ac:dyDescent="0.25">
      <c r="A76" s="86" t="s">
        <v>177</v>
      </c>
      <c r="B76" s="87"/>
      <c r="C76" s="85">
        <v>118.8</v>
      </c>
      <c r="D76" s="88">
        <v>1</v>
      </c>
      <c r="E76" s="89">
        <v>1.2</v>
      </c>
      <c r="F76" s="163"/>
      <c r="G76" s="163"/>
      <c r="H76" s="163"/>
      <c r="I76" s="164"/>
      <c r="J76" s="164"/>
      <c r="K76" s="163"/>
      <c r="L76" s="163"/>
      <c r="M76" s="163"/>
      <c r="N76" s="163"/>
      <c r="O76" s="164"/>
      <c r="P76" s="88">
        <f t="shared" si="13"/>
        <v>0</v>
      </c>
      <c r="Q76" s="77">
        <f t="shared" si="16"/>
        <v>0</v>
      </c>
      <c r="R76" s="85">
        <f t="shared" si="32"/>
        <v>0</v>
      </c>
      <c r="S76" s="19">
        <f t="shared" si="15"/>
        <v>0</v>
      </c>
    </row>
    <row r="77" spans="1:19" ht="15.75" customHeight="1" x14ac:dyDescent="0.25">
      <c r="A77" s="86" t="s">
        <v>178</v>
      </c>
      <c r="B77" s="87"/>
      <c r="C77" s="85">
        <v>97.51</v>
      </c>
      <c r="D77" s="88">
        <v>1</v>
      </c>
      <c r="E77" s="89">
        <v>1.1000000000000001</v>
      </c>
      <c r="F77" s="163"/>
      <c r="G77" s="163"/>
      <c r="H77" s="163"/>
      <c r="I77" s="164"/>
      <c r="J77" s="164"/>
      <c r="K77" s="163"/>
      <c r="L77" s="163"/>
      <c r="M77" s="163"/>
      <c r="N77" s="163"/>
      <c r="O77" s="164"/>
      <c r="P77" s="88">
        <f t="shared" si="13"/>
        <v>0</v>
      </c>
      <c r="Q77" s="77">
        <f t="shared" si="16"/>
        <v>0</v>
      </c>
      <c r="R77" s="85">
        <f t="shared" si="32"/>
        <v>0</v>
      </c>
      <c r="S77" s="19">
        <f t="shared" si="15"/>
        <v>0</v>
      </c>
    </row>
    <row r="78" spans="1:19" ht="15.75" customHeight="1" x14ac:dyDescent="0.25">
      <c r="A78" s="86" t="s">
        <v>179</v>
      </c>
      <c r="B78" s="87"/>
      <c r="C78" s="85">
        <v>118.8</v>
      </c>
      <c r="D78" s="88">
        <v>1</v>
      </c>
      <c r="E78" s="89">
        <v>1.6</v>
      </c>
      <c r="F78" s="163"/>
      <c r="G78" s="163"/>
      <c r="H78" s="163"/>
      <c r="I78" s="164"/>
      <c r="J78" s="164"/>
      <c r="K78" s="163"/>
      <c r="L78" s="163"/>
      <c r="M78" s="163"/>
      <c r="N78" s="163"/>
      <c r="O78" s="164"/>
      <c r="P78" s="88">
        <f t="shared" si="13"/>
        <v>0</v>
      </c>
      <c r="Q78" s="77">
        <f t="shared" si="16"/>
        <v>0</v>
      </c>
      <c r="R78" s="85">
        <f t="shared" si="32"/>
        <v>0</v>
      </c>
      <c r="S78" s="19">
        <f t="shared" si="15"/>
        <v>0</v>
      </c>
    </row>
    <row r="79" spans="1:19" ht="15.75" customHeight="1" x14ac:dyDescent="0.25">
      <c r="A79" s="86" t="s">
        <v>180</v>
      </c>
      <c r="B79" s="87"/>
      <c r="C79" s="85">
        <v>118.8</v>
      </c>
      <c r="D79" s="88">
        <v>1</v>
      </c>
      <c r="E79" s="89">
        <v>1.6</v>
      </c>
      <c r="F79" s="163"/>
      <c r="G79" s="163"/>
      <c r="H79" s="163"/>
      <c r="I79" s="164"/>
      <c r="J79" s="164"/>
      <c r="K79" s="163"/>
      <c r="L79" s="163"/>
      <c r="M79" s="163"/>
      <c r="N79" s="163"/>
      <c r="O79" s="164"/>
      <c r="P79" s="88">
        <f t="shared" si="13"/>
        <v>0</v>
      </c>
      <c r="Q79" s="77">
        <f t="shared" si="16"/>
        <v>0</v>
      </c>
      <c r="R79" s="85">
        <f t="shared" si="32"/>
        <v>0</v>
      </c>
      <c r="S79" s="19">
        <f t="shared" si="15"/>
        <v>0</v>
      </c>
    </row>
    <row r="80" spans="1:19" ht="15.75" customHeight="1" x14ac:dyDescent="0.25">
      <c r="A80" s="86" t="s">
        <v>181</v>
      </c>
      <c r="B80" s="87"/>
      <c r="C80" s="85">
        <v>152.05000000000001</v>
      </c>
      <c r="D80" s="88">
        <v>1</v>
      </c>
      <c r="E80" s="89">
        <v>2.2000000000000002</v>
      </c>
      <c r="F80" s="163"/>
      <c r="G80" s="163"/>
      <c r="H80" s="163"/>
      <c r="I80" s="164"/>
      <c r="J80" s="164"/>
      <c r="K80" s="163"/>
      <c r="L80" s="163"/>
      <c r="M80" s="163"/>
      <c r="N80" s="163"/>
      <c r="O80" s="164"/>
      <c r="P80" s="88">
        <f t="shared" si="13"/>
        <v>0</v>
      </c>
      <c r="Q80" s="77">
        <f t="shared" si="16"/>
        <v>0</v>
      </c>
      <c r="R80" s="85">
        <f t="shared" si="32"/>
        <v>0</v>
      </c>
      <c r="S80" s="19">
        <f t="shared" si="15"/>
        <v>0</v>
      </c>
    </row>
    <row r="81" spans="1:19" ht="15.75" customHeight="1" x14ac:dyDescent="0.25">
      <c r="A81" s="78" t="s">
        <v>182</v>
      </c>
      <c r="B81" s="79"/>
      <c r="C81" s="3">
        <f>SUM(C82:C84)*0.95</f>
        <v>940.5</v>
      </c>
      <c r="D81" s="81">
        <v>3</v>
      </c>
      <c r="E81" s="82">
        <f>SUM(E82:E84)</f>
        <v>13.3</v>
      </c>
      <c r="F81" s="163"/>
      <c r="G81" s="163"/>
      <c r="H81" s="163"/>
      <c r="I81" s="164"/>
      <c r="J81" s="164"/>
      <c r="K81" s="163"/>
      <c r="L81" s="163"/>
      <c r="M81" s="163"/>
      <c r="N81" s="163"/>
      <c r="O81" s="164"/>
      <c r="P81" s="88">
        <f t="shared" ref="P81" si="33">SUM(F81:O81)</f>
        <v>0</v>
      </c>
      <c r="Q81" s="77">
        <f t="shared" ref="Q81" si="34">P81*D81</f>
        <v>0</v>
      </c>
      <c r="R81" s="85">
        <f t="shared" ref="R81" si="35">P81*C81</f>
        <v>0</v>
      </c>
      <c r="S81" s="19">
        <f t="shared" si="15"/>
        <v>0</v>
      </c>
    </row>
    <row r="82" spans="1:19" ht="15.75" customHeight="1" x14ac:dyDescent="0.25">
      <c r="A82" s="86" t="s">
        <v>183</v>
      </c>
      <c r="B82" s="87"/>
      <c r="C82" s="85">
        <v>330</v>
      </c>
      <c r="D82" s="88">
        <v>1</v>
      </c>
      <c r="E82" s="89">
        <v>4.7</v>
      </c>
      <c r="F82" s="163"/>
      <c r="G82" s="163"/>
      <c r="H82" s="163"/>
      <c r="I82" s="164"/>
      <c r="J82" s="164"/>
      <c r="K82" s="163"/>
      <c r="L82" s="163"/>
      <c r="M82" s="163"/>
      <c r="N82" s="163"/>
      <c r="O82" s="164"/>
      <c r="P82" s="88">
        <f t="shared" si="13"/>
        <v>0</v>
      </c>
      <c r="Q82" s="77">
        <f t="shared" si="16"/>
        <v>0</v>
      </c>
      <c r="R82" s="85">
        <f t="shared" si="32"/>
        <v>0</v>
      </c>
      <c r="S82" s="19">
        <f t="shared" si="15"/>
        <v>0</v>
      </c>
    </row>
    <row r="83" spans="1:19" ht="15.75" customHeight="1" x14ac:dyDescent="0.25">
      <c r="A83" s="86" t="s">
        <v>184</v>
      </c>
      <c r="B83" s="87"/>
      <c r="C83" s="85">
        <v>330</v>
      </c>
      <c r="D83" s="88">
        <v>1</v>
      </c>
      <c r="E83" s="89">
        <v>3.8</v>
      </c>
      <c r="F83" s="163"/>
      <c r="G83" s="163"/>
      <c r="H83" s="163"/>
      <c r="I83" s="164"/>
      <c r="J83" s="164"/>
      <c r="K83" s="163"/>
      <c r="L83" s="163"/>
      <c r="M83" s="163"/>
      <c r="N83" s="163"/>
      <c r="O83" s="164"/>
      <c r="P83" s="88">
        <f t="shared" si="13"/>
        <v>0</v>
      </c>
      <c r="Q83" s="77">
        <f t="shared" si="16"/>
        <v>0</v>
      </c>
      <c r="R83" s="85">
        <f t="shared" si="32"/>
        <v>0</v>
      </c>
      <c r="S83" s="19">
        <f t="shared" si="15"/>
        <v>0</v>
      </c>
    </row>
    <row r="84" spans="1:19" ht="15.75" customHeight="1" x14ac:dyDescent="0.25">
      <c r="A84" s="86" t="s">
        <v>185</v>
      </c>
      <c r="B84" s="87"/>
      <c r="C84" s="85">
        <v>330</v>
      </c>
      <c r="D84" s="88">
        <v>1</v>
      </c>
      <c r="E84" s="89">
        <v>4.8</v>
      </c>
      <c r="F84" s="163"/>
      <c r="G84" s="163"/>
      <c r="H84" s="163"/>
      <c r="I84" s="164"/>
      <c r="J84" s="164"/>
      <c r="K84" s="163"/>
      <c r="L84" s="163"/>
      <c r="M84" s="163"/>
      <c r="N84" s="163"/>
      <c r="O84" s="164"/>
      <c r="P84" s="88">
        <f t="shared" si="13"/>
        <v>0</v>
      </c>
      <c r="Q84" s="77">
        <f t="shared" si="16"/>
        <v>0</v>
      </c>
      <c r="R84" s="85">
        <f t="shared" si="32"/>
        <v>0</v>
      </c>
      <c r="S84" s="19">
        <f t="shared" si="15"/>
        <v>0</v>
      </c>
    </row>
    <row r="85" spans="1:19" ht="15.75" customHeight="1" x14ac:dyDescent="0.25">
      <c r="A85" s="78" t="s">
        <v>186</v>
      </c>
      <c r="B85" s="79"/>
      <c r="C85" s="3">
        <f>SUM(C86:C90)*0.95</f>
        <v>797.66749999999979</v>
      </c>
      <c r="D85" s="81">
        <v>5</v>
      </c>
      <c r="E85" s="82">
        <f>SUM(E86:E90)</f>
        <v>11.6</v>
      </c>
      <c r="F85" s="163"/>
      <c r="G85" s="163"/>
      <c r="H85" s="163"/>
      <c r="I85" s="164"/>
      <c r="J85" s="164"/>
      <c r="K85" s="163"/>
      <c r="L85" s="163"/>
      <c r="M85" s="163"/>
      <c r="N85" s="163"/>
      <c r="O85" s="164"/>
      <c r="P85" s="88">
        <f t="shared" ref="P85" si="36">SUM(F85:O85)</f>
        <v>0</v>
      </c>
      <c r="Q85" s="77">
        <f t="shared" ref="Q85" si="37">P85*D85</f>
        <v>0</v>
      </c>
      <c r="R85" s="85">
        <f t="shared" ref="R85" si="38">P85*C85</f>
        <v>0</v>
      </c>
      <c r="S85" s="19">
        <f t="shared" si="15"/>
        <v>0</v>
      </c>
    </row>
    <row r="86" spans="1:19" ht="15.75" customHeight="1" x14ac:dyDescent="0.25">
      <c r="A86" s="86" t="s">
        <v>187</v>
      </c>
      <c r="B86" s="87"/>
      <c r="C86" s="85">
        <v>250</v>
      </c>
      <c r="D86" s="88">
        <v>1</v>
      </c>
      <c r="E86" s="89">
        <v>3.5</v>
      </c>
      <c r="F86" s="163"/>
      <c r="G86" s="163"/>
      <c r="H86" s="163"/>
      <c r="I86" s="164"/>
      <c r="J86" s="164"/>
      <c r="K86" s="163"/>
      <c r="L86" s="163"/>
      <c r="M86" s="163"/>
      <c r="N86" s="163"/>
      <c r="O86" s="164"/>
      <c r="P86" s="88">
        <f t="shared" si="13"/>
        <v>0</v>
      </c>
      <c r="Q86" s="77">
        <f t="shared" si="16"/>
        <v>0</v>
      </c>
      <c r="R86" s="85">
        <f t="shared" si="32"/>
        <v>0</v>
      </c>
      <c r="S86" s="19">
        <f t="shared" si="15"/>
        <v>0</v>
      </c>
    </row>
    <row r="87" spans="1:19" ht="15.75" customHeight="1" x14ac:dyDescent="0.25">
      <c r="A87" s="86" t="s">
        <v>188</v>
      </c>
      <c r="B87" s="87"/>
      <c r="C87" s="85">
        <v>200</v>
      </c>
      <c r="D87" s="88">
        <v>1</v>
      </c>
      <c r="E87" s="89">
        <v>2.8</v>
      </c>
      <c r="F87" s="163"/>
      <c r="G87" s="163"/>
      <c r="H87" s="163"/>
      <c r="I87" s="164"/>
      <c r="J87" s="164"/>
      <c r="K87" s="163"/>
      <c r="L87" s="163"/>
      <c r="M87" s="163"/>
      <c r="N87" s="163"/>
      <c r="O87" s="164"/>
      <c r="P87" s="88">
        <f t="shared" si="13"/>
        <v>0</v>
      </c>
      <c r="Q87" s="77">
        <f t="shared" si="16"/>
        <v>0</v>
      </c>
      <c r="R87" s="85">
        <f t="shared" si="32"/>
        <v>0</v>
      </c>
      <c r="S87" s="19">
        <f t="shared" si="15"/>
        <v>0</v>
      </c>
    </row>
    <row r="88" spans="1:19" ht="15.75" customHeight="1" x14ac:dyDescent="0.25">
      <c r="A88" s="86" t="s">
        <v>189</v>
      </c>
      <c r="B88" s="87"/>
      <c r="C88" s="85">
        <v>152.05000000000001</v>
      </c>
      <c r="D88" s="88">
        <v>1</v>
      </c>
      <c r="E88" s="89">
        <v>2.2999999999999998</v>
      </c>
      <c r="F88" s="163"/>
      <c r="G88" s="163"/>
      <c r="H88" s="163"/>
      <c r="I88" s="164"/>
      <c r="J88" s="164"/>
      <c r="K88" s="163"/>
      <c r="L88" s="163"/>
      <c r="M88" s="163"/>
      <c r="N88" s="163"/>
      <c r="O88" s="164"/>
      <c r="P88" s="88">
        <f t="shared" si="13"/>
        <v>0</v>
      </c>
      <c r="Q88" s="77">
        <f t="shared" si="16"/>
        <v>0</v>
      </c>
      <c r="R88" s="85">
        <f t="shared" si="32"/>
        <v>0</v>
      </c>
      <c r="S88" s="19">
        <f t="shared" si="15"/>
        <v>0</v>
      </c>
    </row>
    <row r="89" spans="1:19" ht="15.75" customHeight="1" x14ac:dyDescent="0.25">
      <c r="A89" s="86" t="s">
        <v>190</v>
      </c>
      <c r="B89" s="87"/>
      <c r="C89" s="85">
        <v>118.8</v>
      </c>
      <c r="D89" s="88">
        <v>1</v>
      </c>
      <c r="E89" s="89">
        <v>1.8</v>
      </c>
      <c r="F89" s="163"/>
      <c r="G89" s="163"/>
      <c r="H89" s="163"/>
      <c r="I89" s="164"/>
      <c r="J89" s="164"/>
      <c r="K89" s="163"/>
      <c r="L89" s="163"/>
      <c r="M89" s="163"/>
      <c r="N89" s="163"/>
      <c r="O89" s="164"/>
      <c r="P89" s="88">
        <f t="shared" si="13"/>
        <v>0</v>
      </c>
      <c r="Q89" s="77">
        <f t="shared" si="16"/>
        <v>0</v>
      </c>
      <c r="R89" s="85">
        <f t="shared" si="32"/>
        <v>0</v>
      </c>
      <c r="S89" s="19">
        <f t="shared" si="15"/>
        <v>0</v>
      </c>
    </row>
    <row r="90" spans="1:19" ht="15.75" customHeight="1" x14ac:dyDescent="0.25">
      <c r="A90" s="86" t="s">
        <v>191</v>
      </c>
      <c r="B90" s="87"/>
      <c r="C90" s="85">
        <v>118.8</v>
      </c>
      <c r="D90" s="88">
        <v>1</v>
      </c>
      <c r="E90" s="89">
        <v>1.2</v>
      </c>
      <c r="F90" s="163"/>
      <c r="G90" s="163"/>
      <c r="H90" s="163"/>
      <c r="I90" s="164"/>
      <c r="J90" s="164"/>
      <c r="K90" s="163"/>
      <c r="L90" s="163"/>
      <c r="M90" s="163"/>
      <c r="N90" s="163"/>
      <c r="O90" s="164"/>
      <c r="P90" s="88">
        <f t="shared" si="13"/>
        <v>0</v>
      </c>
      <c r="Q90" s="77">
        <f t="shared" si="16"/>
        <v>0</v>
      </c>
      <c r="R90" s="85">
        <f t="shared" si="32"/>
        <v>0</v>
      </c>
      <c r="S90" s="19">
        <f t="shared" si="15"/>
        <v>0</v>
      </c>
    </row>
    <row r="91" spans="1:19" ht="15.75" customHeight="1" x14ac:dyDescent="0.25">
      <c r="A91" s="78" t="s">
        <v>192</v>
      </c>
      <c r="B91" s="79"/>
      <c r="C91" s="3">
        <f>SUM(C92:C94)*0.95</f>
        <v>502.40749999999997</v>
      </c>
      <c r="D91" s="81">
        <f>SUM(D92:D101)</f>
        <v>3</v>
      </c>
      <c r="E91" s="82">
        <f>SUM(E92:E94)</f>
        <v>7.4</v>
      </c>
      <c r="F91" s="163"/>
      <c r="G91" s="163"/>
      <c r="H91" s="163"/>
      <c r="I91" s="164"/>
      <c r="J91" s="164"/>
      <c r="K91" s="163"/>
      <c r="L91" s="163"/>
      <c r="M91" s="163"/>
      <c r="N91" s="163"/>
      <c r="O91" s="164"/>
      <c r="P91" s="88">
        <f t="shared" ref="P91" si="39">SUM(F91:O91)</f>
        <v>0</v>
      </c>
      <c r="Q91" s="77">
        <f t="shared" ref="Q91" si="40">P91*D91</f>
        <v>0</v>
      </c>
      <c r="R91" s="85">
        <f t="shared" ref="R91" si="41">P91*C91</f>
        <v>0</v>
      </c>
      <c r="S91" s="19">
        <f t="shared" ref="S91:S94" si="42">E91*P91</f>
        <v>0</v>
      </c>
    </row>
    <row r="92" spans="1:19" ht="15.75" customHeight="1" x14ac:dyDescent="0.25">
      <c r="A92" s="86" t="s">
        <v>193</v>
      </c>
      <c r="B92" s="87"/>
      <c r="C92" s="85">
        <v>188.4</v>
      </c>
      <c r="D92" s="88">
        <v>1</v>
      </c>
      <c r="E92" s="89">
        <v>2.6</v>
      </c>
      <c r="F92" s="163"/>
      <c r="G92" s="163"/>
      <c r="H92" s="163"/>
      <c r="I92" s="164"/>
      <c r="J92" s="164"/>
      <c r="K92" s="163"/>
      <c r="L92" s="163"/>
      <c r="M92" s="163"/>
      <c r="N92" s="163"/>
      <c r="O92" s="164"/>
      <c r="P92" s="88">
        <f t="shared" si="13"/>
        <v>0</v>
      </c>
      <c r="Q92" s="77">
        <f t="shared" si="16"/>
        <v>0</v>
      </c>
      <c r="R92" s="85">
        <f t="shared" si="32"/>
        <v>0</v>
      </c>
      <c r="S92" s="19">
        <f t="shared" si="42"/>
        <v>0</v>
      </c>
    </row>
    <row r="93" spans="1:19" ht="15.75" customHeight="1" x14ac:dyDescent="0.25">
      <c r="A93" s="86" t="s">
        <v>194</v>
      </c>
      <c r="B93" s="87"/>
      <c r="C93" s="85">
        <v>152.05000000000001</v>
      </c>
      <c r="D93" s="88">
        <v>1</v>
      </c>
      <c r="E93" s="89">
        <v>2.2999999999999998</v>
      </c>
      <c r="F93" s="163"/>
      <c r="G93" s="163"/>
      <c r="H93" s="163"/>
      <c r="I93" s="164"/>
      <c r="J93" s="164"/>
      <c r="K93" s="163"/>
      <c r="L93" s="163"/>
      <c r="M93" s="163"/>
      <c r="N93" s="163"/>
      <c r="O93" s="164"/>
      <c r="P93" s="88">
        <f t="shared" si="13"/>
        <v>0</v>
      </c>
      <c r="Q93" s="77">
        <f t="shared" si="16"/>
        <v>0</v>
      </c>
      <c r="R93" s="85">
        <f t="shared" si="32"/>
        <v>0</v>
      </c>
      <c r="S93" s="19">
        <f t="shared" si="42"/>
        <v>0</v>
      </c>
    </row>
    <row r="94" spans="1:19" ht="15.75" customHeight="1" thickBot="1" x14ac:dyDescent="0.3">
      <c r="A94" s="86" t="s">
        <v>195</v>
      </c>
      <c r="B94" s="87"/>
      <c r="C94" s="85">
        <v>188.4</v>
      </c>
      <c r="D94" s="88">
        <v>1</v>
      </c>
      <c r="E94" s="89">
        <v>2.5</v>
      </c>
      <c r="F94" s="163"/>
      <c r="G94" s="163"/>
      <c r="H94" s="163"/>
      <c r="I94" s="164"/>
      <c r="J94" s="164"/>
      <c r="K94" s="163"/>
      <c r="L94" s="163"/>
      <c r="M94" s="163"/>
      <c r="N94" s="163"/>
      <c r="O94" s="164"/>
      <c r="P94" s="171">
        <f t="shared" si="13"/>
        <v>0</v>
      </c>
      <c r="Q94" s="77">
        <f t="shared" si="16"/>
        <v>0</v>
      </c>
      <c r="R94" s="105">
        <f t="shared" si="32"/>
        <v>0</v>
      </c>
      <c r="S94" s="19">
        <f t="shared" si="42"/>
        <v>0</v>
      </c>
    </row>
    <row r="95" spans="1:19" ht="15.75" customHeight="1" thickBot="1" x14ac:dyDescent="0.3">
      <c r="A95" s="197" t="s">
        <v>101</v>
      </c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65">
        <f>SUM(P3:P94)</f>
        <v>0</v>
      </c>
      <c r="Q95" s="165">
        <f>SUM(Q3:Q94)</f>
        <v>0</v>
      </c>
      <c r="R95" s="21">
        <f>SUM(R3:R94)</f>
        <v>0</v>
      </c>
      <c r="S95" s="22">
        <f>SUM(S3:S94)</f>
        <v>0</v>
      </c>
    </row>
    <row r="96" spans="1:19" ht="15.75" customHeight="1" x14ac:dyDescent="0.25">
      <c r="B96" s="63"/>
      <c r="F96" s="107"/>
      <c r="G96" s="107"/>
      <c r="H96" s="107"/>
      <c r="I96" s="107"/>
      <c r="J96" s="107"/>
      <c r="K96" s="107"/>
      <c r="L96" s="107"/>
      <c r="M96" s="107"/>
      <c r="N96" s="107"/>
      <c r="O96" s="107"/>
    </row>
    <row r="97" spans="2:18" ht="15.75" customHeight="1" x14ac:dyDescent="0.25">
      <c r="B97" s="63"/>
      <c r="C97" s="64"/>
      <c r="D97" s="107"/>
      <c r="R97" s="65"/>
    </row>
    <row r="98" spans="2:18" ht="15.75" customHeight="1" x14ac:dyDescent="0.25">
      <c r="B98" s="63"/>
      <c r="C98" s="64"/>
      <c r="D98" s="107"/>
    </row>
    <row r="99" spans="2:18" ht="15.75" customHeight="1" x14ac:dyDescent="0.25">
      <c r="B99" s="63"/>
      <c r="C99" s="64"/>
      <c r="D99" s="107"/>
    </row>
    <row r="100" spans="2:18" ht="15.75" customHeight="1" x14ac:dyDescent="0.25">
      <c r="B100" s="63"/>
      <c r="C100" s="64"/>
      <c r="D100" s="107"/>
    </row>
    <row r="101" spans="2:18" ht="15.75" customHeight="1" x14ac:dyDescent="0.25">
      <c r="B101" s="63"/>
      <c r="C101" s="64"/>
      <c r="D101" s="107"/>
    </row>
    <row r="102" spans="2:18" ht="15.75" customHeight="1" x14ac:dyDescent="0.25">
      <c r="B102" s="63"/>
      <c r="C102" s="64"/>
      <c r="D102" s="107"/>
    </row>
    <row r="103" spans="2:18" ht="15.75" customHeight="1" x14ac:dyDescent="0.25">
      <c r="B103" s="63"/>
      <c r="C103" s="64"/>
      <c r="D103" s="107"/>
    </row>
    <row r="104" spans="2:18" ht="15.75" customHeight="1" x14ac:dyDescent="0.25">
      <c r="B104" s="63"/>
    </row>
    <row r="105" spans="2:18" ht="15.75" customHeight="1" x14ac:dyDescent="0.25">
      <c r="B105" s="63"/>
    </row>
    <row r="106" spans="2:18" ht="15.75" customHeight="1" x14ac:dyDescent="0.25">
      <c r="B106" s="63"/>
    </row>
    <row r="107" spans="2:18" ht="15.75" customHeight="1" x14ac:dyDescent="0.25">
      <c r="B107" s="63"/>
    </row>
    <row r="108" spans="2:18" ht="15.75" customHeight="1" x14ac:dyDescent="0.25">
      <c r="B108" s="63"/>
    </row>
    <row r="109" spans="2:18" ht="15.75" customHeight="1" x14ac:dyDescent="0.25">
      <c r="B109" s="63"/>
    </row>
    <row r="110" spans="2:18" ht="15.75" customHeight="1" x14ac:dyDescent="0.25">
      <c r="B110" s="63"/>
    </row>
    <row r="111" spans="2:18" ht="15.75" customHeight="1" x14ac:dyDescent="0.25">
      <c r="B111" s="63"/>
    </row>
    <row r="112" spans="2:18" ht="15.75" customHeight="1" x14ac:dyDescent="0.25">
      <c r="B112" s="63"/>
    </row>
    <row r="113" spans="2:2" ht="15.75" customHeight="1" x14ac:dyDescent="0.25">
      <c r="B113" s="63"/>
    </row>
    <row r="114" spans="2:2" ht="15.75" customHeight="1" x14ac:dyDescent="0.25">
      <c r="B114" s="63"/>
    </row>
    <row r="115" spans="2:2" ht="15.75" customHeight="1" x14ac:dyDescent="0.25">
      <c r="B115" s="63"/>
    </row>
    <row r="116" spans="2:2" ht="15.75" customHeight="1" x14ac:dyDescent="0.25">
      <c r="B116" s="63"/>
    </row>
    <row r="117" spans="2:2" ht="15.75" customHeight="1" x14ac:dyDescent="0.25">
      <c r="B117" s="63"/>
    </row>
    <row r="118" spans="2:2" ht="15.75" customHeight="1" x14ac:dyDescent="0.25">
      <c r="B118" s="63"/>
    </row>
    <row r="119" spans="2:2" ht="15.75" customHeight="1" x14ac:dyDescent="0.25">
      <c r="B119" s="63"/>
    </row>
    <row r="120" spans="2:2" ht="15.75" customHeight="1" x14ac:dyDescent="0.25">
      <c r="B120" s="63"/>
    </row>
    <row r="121" spans="2:2" ht="15.75" customHeight="1" x14ac:dyDescent="0.25">
      <c r="B121" s="63"/>
    </row>
    <row r="122" spans="2:2" ht="15.75" customHeight="1" x14ac:dyDescent="0.25">
      <c r="B122" s="63"/>
    </row>
    <row r="123" spans="2:2" ht="15.75" customHeight="1" x14ac:dyDescent="0.25">
      <c r="B123" s="63"/>
    </row>
    <row r="124" spans="2:2" ht="15.75" customHeight="1" x14ac:dyDescent="0.25">
      <c r="B124" s="63"/>
    </row>
    <row r="125" spans="2:2" ht="15.75" customHeight="1" x14ac:dyDescent="0.25">
      <c r="B125" s="63"/>
    </row>
    <row r="126" spans="2:2" ht="15.75" customHeight="1" x14ac:dyDescent="0.25">
      <c r="B126" s="63"/>
    </row>
    <row r="127" spans="2:2" ht="15.75" customHeight="1" x14ac:dyDescent="0.25">
      <c r="B127" s="63"/>
    </row>
    <row r="128" spans="2:2" ht="15.75" customHeight="1" x14ac:dyDescent="0.25">
      <c r="B128" s="63"/>
    </row>
    <row r="129" spans="2:2" ht="15.75" customHeight="1" x14ac:dyDescent="0.25">
      <c r="B129" s="63"/>
    </row>
    <row r="130" spans="2:2" ht="15.75" customHeight="1" x14ac:dyDescent="0.25">
      <c r="B130" s="63"/>
    </row>
    <row r="131" spans="2:2" ht="15.75" customHeight="1" x14ac:dyDescent="0.25">
      <c r="B131" s="63"/>
    </row>
    <row r="132" spans="2:2" ht="15.75" customHeight="1" x14ac:dyDescent="0.25">
      <c r="B132" s="63"/>
    </row>
    <row r="133" spans="2:2" ht="15.75" customHeight="1" x14ac:dyDescent="0.25">
      <c r="B133" s="63"/>
    </row>
    <row r="134" spans="2:2" ht="15.75" customHeight="1" x14ac:dyDescent="0.25">
      <c r="B134" s="63"/>
    </row>
    <row r="135" spans="2:2" ht="15.75" customHeight="1" x14ac:dyDescent="0.25">
      <c r="B135" s="63"/>
    </row>
    <row r="136" spans="2:2" ht="15.75" customHeight="1" x14ac:dyDescent="0.25">
      <c r="B136" s="63"/>
    </row>
    <row r="137" spans="2:2" ht="15.75" customHeight="1" x14ac:dyDescent="0.25">
      <c r="B137" s="63"/>
    </row>
    <row r="138" spans="2:2" ht="15.75" customHeight="1" x14ac:dyDescent="0.25">
      <c r="B138" s="63"/>
    </row>
    <row r="139" spans="2:2" ht="15.75" customHeight="1" x14ac:dyDescent="0.25">
      <c r="B139" s="63"/>
    </row>
    <row r="140" spans="2:2" ht="15.75" customHeight="1" x14ac:dyDescent="0.25">
      <c r="B140" s="63"/>
    </row>
    <row r="141" spans="2:2" ht="15.75" customHeight="1" x14ac:dyDescent="0.25">
      <c r="B141" s="63"/>
    </row>
    <row r="142" spans="2:2" ht="15.75" customHeight="1" x14ac:dyDescent="0.25">
      <c r="B142" s="63"/>
    </row>
    <row r="143" spans="2:2" ht="15.75" customHeight="1" x14ac:dyDescent="0.25">
      <c r="B143" s="63"/>
    </row>
    <row r="144" spans="2:2" ht="15.75" customHeight="1" x14ac:dyDescent="0.25">
      <c r="B144" s="63"/>
    </row>
    <row r="145" spans="2:2" ht="15.75" customHeight="1" x14ac:dyDescent="0.25">
      <c r="B145" s="63"/>
    </row>
    <row r="146" spans="2:2" ht="15.75" customHeight="1" x14ac:dyDescent="0.25">
      <c r="B146" s="63"/>
    </row>
    <row r="147" spans="2:2" ht="15.75" customHeight="1" x14ac:dyDescent="0.25">
      <c r="B147" s="63"/>
    </row>
    <row r="148" spans="2:2" ht="15.75" customHeight="1" x14ac:dyDescent="0.25">
      <c r="B148" s="63"/>
    </row>
    <row r="149" spans="2:2" ht="15.75" customHeight="1" x14ac:dyDescent="0.25">
      <c r="B149" s="63"/>
    </row>
    <row r="150" spans="2:2" ht="15.75" customHeight="1" x14ac:dyDescent="0.25">
      <c r="B150" s="63"/>
    </row>
    <row r="151" spans="2:2" ht="15.75" customHeight="1" x14ac:dyDescent="0.25">
      <c r="B151" s="63"/>
    </row>
    <row r="152" spans="2:2" ht="15.75" customHeight="1" x14ac:dyDescent="0.25">
      <c r="B152" s="63"/>
    </row>
    <row r="153" spans="2:2" ht="15.75" customHeight="1" x14ac:dyDescent="0.25">
      <c r="B153" s="63"/>
    </row>
    <row r="154" spans="2:2" ht="15.75" customHeight="1" x14ac:dyDescent="0.25">
      <c r="B154" s="63"/>
    </row>
    <row r="155" spans="2:2" ht="15.75" customHeight="1" x14ac:dyDescent="0.25">
      <c r="B155" s="63"/>
    </row>
    <row r="156" spans="2:2" ht="15.75" customHeight="1" x14ac:dyDescent="0.25">
      <c r="B156" s="63"/>
    </row>
    <row r="157" spans="2:2" ht="15.75" customHeight="1" x14ac:dyDescent="0.25">
      <c r="B157" s="63"/>
    </row>
    <row r="158" spans="2:2" ht="15.75" customHeight="1" x14ac:dyDescent="0.25">
      <c r="B158" s="63"/>
    </row>
    <row r="159" spans="2:2" ht="15.75" customHeight="1" x14ac:dyDescent="0.25">
      <c r="B159" s="63"/>
    </row>
    <row r="160" spans="2:2" ht="15.75" customHeight="1" x14ac:dyDescent="0.25">
      <c r="B160" s="63"/>
    </row>
    <row r="161" spans="2:2" ht="15.75" customHeight="1" x14ac:dyDescent="0.25">
      <c r="B161" s="63"/>
    </row>
    <row r="162" spans="2:2" ht="15.75" customHeight="1" x14ac:dyDescent="0.25">
      <c r="B162" s="63"/>
    </row>
    <row r="163" spans="2:2" ht="15.75" customHeight="1" x14ac:dyDescent="0.25">
      <c r="B163" s="63"/>
    </row>
    <row r="164" spans="2:2" ht="15.75" customHeight="1" x14ac:dyDescent="0.25">
      <c r="B164" s="63"/>
    </row>
    <row r="165" spans="2:2" ht="15.75" customHeight="1" x14ac:dyDescent="0.25">
      <c r="B165" s="63"/>
    </row>
    <row r="166" spans="2:2" ht="15.75" customHeight="1" x14ac:dyDescent="0.25">
      <c r="B166" s="63"/>
    </row>
    <row r="167" spans="2:2" ht="15.75" customHeight="1" x14ac:dyDescent="0.25">
      <c r="B167" s="63"/>
    </row>
    <row r="168" spans="2:2" ht="15.75" customHeight="1" x14ac:dyDescent="0.25">
      <c r="B168" s="63"/>
    </row>
    <row r="169" spans="2:2" ht="15.75" customHeight="1" x14ac:dyDescent="0.25">
      <c r="B169" s="63"/>
    </row>
    <row r="170" spans="2:2" ht="15.75" customHeight="1" x14ac:dyDescent="0.25">
      <c r="B170" s="63"/>
    </row>
    <row r="171" spans="2:2" ht="15.75" customHeight="1" x14ac:dyDescent="0.25">
      <c r="B171" s="63"/>
    </row>
    <row r="172" spans="2:2" ht="15.75" customHeight="1" x14ac:dyDescent="0.25">
      <c r="B172" s="63"/>
    </row>
    <row r="173" spans="2:2" ht="15.75" customHeight="1" x14ac:dyDescent="0.25">
      <c r="B173" s="63"/>
    </row>
    <row r="174" spans="2:2" ht="15.75" customHeight="1" x14ac:dyDescent="0.25">
      <c r="B174" s="63"/>
    </row>
    <row r="175" spans="2:2" ht="15.75" customHeight="1" x14ac:dyDescent="0.25">
      <c r="B175" s="63"/>
    </row>
    <row r="176" spans="2:2" ht="15.75" customHeight="1" x14ac:dyDescent="0.25">
      <c r="B176" s="63"/>
    </row>
    <row r="177" spans="2:2" ht="15.75" customHeight="1" x14ac:dyDescent="0.25">
      <c r="B177" s="63"/>
    </row>
    <row r="178" spans="2:2" ht="15.75" customHeight="1" x14ac:dyDescent="0.25">
      <c r="B178" s="63"/>
    </row>
    <row r="179" spans="2:2" ht="15.75" customHeight="1" x14ac:dyDescent="0.25">
      <c r="B179" s="63"/>
    </row>
    <row r="180" spans="2:2" ht="15.75" customHeight="1" x14ac:dyDescent="0.25">
      <c r="B180" s="63"/>
    </row>
    <row r="181" spans="2:2" ht="15.75" customHeight="1" x14ac:dyDescent="0.25">
      <c r="B181" s="63"/>
    </row>
    <row r="182" spans="2:2" ht="15.75" customHeight="1" x14ac:dyDescent="0.25">
      <c r="B182" s="63"/>
    </row>
    <row r="183" spans="2:2" ht="15.75" customHeight="1" x14ac:dyDescent="0.25">
      <c r="B183" s="63"/>
    </row>
    <row r="184" spans="2:2" ht="15.75" customHeight="1" x14ac:dyDescent="0.25">
      <c r="B184" s="63"/>
    </row>
    <row r="185" spans="2:2" ht="15.75" customHeight="1" x14ac:dyDescent="0.25">
      <c r="B185" s="63"/>
    </row>
    <row r="186" spans="2:2" ht="15.75" customHeight="1" x14ac:dyDescent="0.25">
      <c r="B186" s="63"/>
    </row>
    <row r="187" spans="2:2" ht="15.75" customHeight="1" x14ac:dyDescent="0.25">
      <c r="B187" s="63"/>
    </row>
    <row r="188" spans="2:2" ht="15.75" customHeight="1" x14ac:dyDescent="0.25">
      <c r="B188" s="63"/>
    </row>
    <row r="189" spans="2:2" ht="15.75" customHeight="1" x14ac:dyDescent="0.25">
      <c r="B189" s="63"/>
    </row>
    <row r="190" spans="2:2" ht="15.75" customHeight="1" x14ac:dyDescent="0.25">
      <c r="B190" s="63"/>
    </row>
    <row r="191" spans="2:2" ht="15.75" customHeight="1" x14ac:dyDescent="0.25">
      <c r="B191" s="63"/>
    </row>
    <row r="192" spans="2:2" ht="15.75" customHeight="1" x14ac:dyDescent="0.25">
      <c r="B192" s="63"/>
    </row>
    <row r="193" spans="2:2" ht="15.75" customHeight="1" x14ac:dyDescent="0.25">
      <c r="B193" s="63"/>
    </row>
    <row r="194" spans="2:2" ht="15.75" customHeight="1" x14ac:dyDescent="0.25">
      <c r="B194" s="63"/>
    </row>
    <row r="195" spans="2:2" ht="15.75" customHeight="1" x14ac:dyDescent="0.25">
      <c r="B195" s="63"/>
    </row>
    <row r="196" spans="2:2" ht="15.75" customHeight="1" x14ac:dyDescent="0.25">
      <c r="B196" s="63"/>
    </row>
    <row r="197" spans="2:2" ht="15.75" customHeight="1" x14ac:dyDescent="0.25">
      <c r="B197" s="63"/>
    </row>
    <row r="198" spans="2:2" ht="15.75" customHeight="1" x14ac:dyDescent="0.25">
      <c r="B198" s="63"/>
    </row>
    <row r="199" spans="2:2" ht="15.75" customHeight="1" x14ac:dyDescent="0.25">
      <c r="B199" s="63"/>
    </row>
    <row r="200" spans="2:2" ht="15.75" customHeight="1" x14ac:dyDescent="0.25">
      <c r="B200" s="63"/>
    </row>
    <row r="201" spans="2:2" ht="15.75" customHeight="1" x14ac:dyDescent="0.25">
      <c r="B201" s="63"/>
    </row>
    <row r="202" spans="2:2" ht="15.75" customHeight="1" x14ac:dyDescent="0.25">
      <c r="B202" s="63"/>
    </row>
    <row r="203" spans="2:2" ht="15.75" customHeight="1" x14ac:dyDescent="0.25">
      <c r="B203" s="63"/>
    </row>
    <row r="204" spans="2:2" ht="15.75" customHeight="1" x14ac:dyDescent="0.25">
      <c r="B204" s="63"/>
    </row>
    <row r="205" spans="2:2" ht="15.75" customHeight="1" x14ac:dyDescent="0.25">
      <c r="B205" s="63"/>
    </row>
    <row r="206" spans="2:2" ht="15.75" customHeight="1" x14ac:dyDescent="0.25">
      <c r="B206" s="63"/>
    </row>
    <row r="207" spans="2:2" ht="15.75" customHeight="1" x14ac:dyDescent="0.25">
      <c r="B207" s="63"/>
    </row>
    <row r="208" spans="2:2" ht="15.75" customHeight="1" x14ac:dyDescent="0.25">
      <c r="B208" s="63"/>
    </row>
    <row r="209" spans="2:2" ht="15.75" customHeight="1" x14ac:dyDescent="0.25">
      <c r="B209" s="63"/>
    </row>
    <row r="210" spans="2:2" ht="15.75" customHeight="1" x14ac:dyDescent="0.25">
      <c r="B210" s="63"/>
    </row>
    <row r="211" spans="2:2" ht="15.75" customHeight="1" x14ac:dyDescent="0.25">
      <c r="B211" s="63"/>
    </row>
    <row r="212" spans="2:2" ht="15.75" customHeight="1" x14ac:dyDescent="0.25">
      <c r="B212" s="63"/>
    </row>
    <row r="213" spans="2:2" ht="15.75" customHeight="1" x14ac:dyDescent="0.25">
      <c r="B213" s="63"/>
    </row>
    <row r="214" spans="2:2" ht="15.75" customHeight="1" x14ac:dyDescent="0.25">
      <c r="B214" s="63"/>
    </row>
    <row r="215" spans="2:2" ht="15.75" customHeight="1" x14ac:dyDescent="0.25">
      <c r="B215" s="63"/>
    </row>
    <row r="216" spans="2:2" ht="15.75" customHeight="1" x14ac:dyDescent="0.25">
      <c r="B216" s="63"/>
    </row>
    <row r="217" spans="2:2" ht="15.75" customHeight="1" x14ac:dyDescent="0.25">
      <c r="B217" s="63"/>
    </row>
    <row r="218" spans="2:2" ht="15.75" customHeight="1" x14ac:dyDescent="0.25">
      <c r="B218" s="63"/>
    </row>
    <row r="219" spans="2:2" ht="15.75" customHeight="1" x14ac:dyDescent="0.25">
      <c r="B219" s="63"/>
    </row>
    <row r="220" spans="2:2" ht="15.75" customHeight="1" x14ac:dyDescent="0.25">
      <c r="B220" s="63"/>
    </row>
    <row r="221" spans="2:2" ht="15.75" customHeight="1" x14ac:dyDescent="0.25">
      <c r="B221" s="63"/>
    </row>
    <row r="222" spans="2:2" ht="15.75" customHeight="1" x14ac:dyDescent="0.25">
      <c r="B222" s="63"/>
    </row>
    <row r="223" spans="2:2" ht="15.75" customHeight="1" x14ac:dyDescent="0.25">
      <c r="B223" s="63"/>
    </row>
    <row r="224" spans="2:2" ht="15.75" customHeight="1" x14ac:dyDescent="0.25">
      <c r="B224" s="63"/>
    </row>
    <row r="225" spans="2:2" ht="15.75" customHeight="1" x14ac:dyDescent="0.25">
      <c r="B225" s="63"/>
    </row>
    <row r="226" spans="2:2" ht="15.75" customHeight="1" x14ac:dyDescent="0.25">
      <c r="B226" s="63"/>
    </row>
    <row r="227" spans="2:2" ht="15.75" customHeight="1" x14ac:dyDescent="0.25">
      <c r="B227" s="63"/>
    </row>
    <row r="228" spans="2:2" ht="15.75" customHeight="1" x14ac:dyDescent="0.25">
      <c r="B228" s="63"/>
    </row>
    <row r="229" spans="2:2" ht="15.75" customHeight="1" x14ac:dyDescent="0.25">
      <c r="B229" s="63"/>
    </row>
    <row r="230" spans="2:2" ht="15.75" customHeight="1" x14ac:dyDescent="0.25">
      <c r="B230" s="63"/>
    </row>
    <row r="231" spans="2:2" ht="15.75" customHeight="1" x14ac:dyDescent="0.25">
      <c r="B231" s="63"/>
    </row>
    <row r="232" spans="2:2" ht="15.75" customHeight="1" x14ac:dyDescent="0.25">
      <c r="B232" s="63"/>
    </row>
    <row r="233" spans="2:2" ht="15.75" customHeight="1" x14ac:dyDescent="0.25">
      <c r="B233" s="63"/>
    </row>
    <row r="234" spans="2:2" ht="15.75" customHeight="1" x14ac:dyDescent="0.25">
      <c r="B234" s="63"/>
    </row>
    <row r="235" spans="2:2" ht="15.75" customHeight="1" x14ac:dyDescent="0.25">
      <c r="B235" s="63"/>
    </row>
    <row r="236" spans="2:2" ht="15.75" customHeight="1" x14ac:dyDescent="0.25">
      <c r="B236" s="63"/>
    </row>
    <row r="237" spans="2:2" ht="15.75" customHeight="1" x14ac:dyDescent="0.25">
      <c r="B237" s="63"/>
    </row>
    <row r="238" spans="2:2" ht="15.75" customHeight="1" x14ac:dyDescent="0.25">
      <c r="B238" s="63"/>
    </row>
    <row r="239" spans="2:2" ht="15.75" customHeight="1" x14ac:dyDescent="0.25">
      <c r="B239" s="63"/>
    </row>
    <row r="240" spans="2:2" ht="15.75" customHeight="1" x14ac:dyDescent="0.25">
      <c r="B240" s="63"/>
    </row>
    <row r="241" spans="2:2" ht="15.75" customHeight="1" x14ac:dyDescent="0.25">
      <c r="B241" s="63"/>
    </row>
    <row r="242" spans="2:2" ht="15.75" customHeight="1" x14ac:dyDescent="0.25">
      <c r="B242" s="63"/>
    </row>
    <row r="243" spans="2:2" ht="15.75" customHeight="1" x14ac:dyDescent="0.25">
      <c r="B243" s="63"/>
    </row>
    <row r="244" spans="2:2" ht="15.75" customHeight="1" x14ac:dyDescent="0.25">
      <c r="B244" s="63"/>
    </row>
    <row r="245" spans="2:2" ht="15.75" customHeight="1" x14ac:dyDescent="0.25">
      <c r="B245" s="63"/>
    </row>
    <row r="246" spans="2:2" ht="15.75" customHeight="1" x14ac:dyDescent="0.25">
      <c r="B246" s="63"/>
    </row>
    <row r="247" spans="2:2" ht="15.75" customHeight="1" x14ac:dyDescent="0.25">
      <c r="B247" s="63"/>
    </row>
    <row r="248" spans="2:2" ht="15.75" customHeight="1" x14ac:dyDescent="0.25">
      <c r="B248" s="63"/>
    </row>
    <row r="249" spans="2:2" ht="15.75" customHeight="1" x14ac:dyDescent="0.25">
      <c r="B249" s="63"/>
    </row>
    <row r="250" spans="2:2" ht="15.75" customHeight="1" x14ac:dyDescent="0.25">
      <c r="B250" s="63"/>
    </row>
    <row r="251" spans="2:2" ht="15.75" customHeight="1" x14ac:dyDescent="0.25">
      <c r="B251" s="63"/>
    </row>
    <row r="252" spans="2:2" ht="15.75" customHeight="1" x14ac:dyDescent="0.25">
      <c r="B252" s="63"/>
    </row>
    <row r="253" spans="2:2" ht="15.75" customHeight="1" x14ac:dyDescent="0.25">
      <c r="B253" s="63"/>
    </row>
    <row r="254" spans="2:2" ht="15.75" customHeight="1" x14ac:dyDescent="0.25">
      <c r="B254" s="63"/>
    </row>
    <row r="255" spans="2:2" ht="15.75" customHeight="1" x14ac:dyDescent="0.25">
      <c r="B255" s="63"/>
    </row>
    <row r="256" spans="2:2" ht="15.75" customHeight="1" x14ac:dyDescent="0.25">
      <c r="B256" s="63"/>
    </row>
    <row r="257" spans="2:2" ht="15.75" customHeight="1" x14ac:dyDescent="0.25">
      <c r="B257" s="63"/>
    </row>
    <row r="258" spans="2:2" ht="15.75" customHeight="1" x14ac:dyDescent="0.25">
      <c r="B258" s="63"/>
    </row>
    <row r="259" spans="2:2" ht="15.75" customHeight="1" x14ac:dyDescent="0.25">
      <c r="B259" s="63"/>
    </row>
    <row r="260" spans="2:2" ht="15.75" customHeight="1" x14ac:dyDescent="0.25">
      <c r="B260" s="63"/>
    </row>
    <row r="261" spans="2:2" ht="15.75" customHeight="1" x14ac:dyDescent="0.25">
      <c r="B261" s="63"/>
    </row>
    <row r="262" spans="2:2" ht="15.75" customHeight="1" x14ac:dyDescent="0.25">
      <c r="B262" s="63"/>
    </row>
    <row r="263" spans="2:2" ht="15.75" customHeight="1" x14ac:dyDescent="0.25">
      <c r="B263" s="63"/>
    </row>
    <row r="264" spans="2:2" ht="15.75" customHeight="1" x14ac:dyDescent="0.25">
      <c r="B264" s="63"/>
    </row>
    <row r="265" spans="2:2" ht="15.75" customHeight="1" x14ac:dyDescent="0.25">
      <c r="B265" s="63"/>
    </row>
    <row r="266" spans="2:2" ht="15.75" customHeight="1" x14ac:dyDescent="0.25">
      <c r="B266" s="63"/>
    </row>
    <row r="267" spans="2:2" ht="15.75" customHeight="1" x14ac:dyDescent="0.25">
      <c r="B267" s="63"/>
    </row>
    <row r="268" spans="2:2" ht="15.75" customHeight="1" x14ac:dyDescent="0.25">
      <c r="B268" s="63"/>
    </row>
    <row r="269" spans="2:2" ht="15.75" customHeight="1" x14ac:dyDescent="0.25">
      <c r="B269" s="63"/>
    </row>
    <row r="270" spans="2:2" ht="15.75" customHeight="1" x14ac:dyDescent="0.25">
      <c r="B270" s="63"/>
    </row>
    <row r="271" spans="2:2" ht="15.75" customHeight="1" x14ac:dyDescent="0.25">
      <c r="B271" s="63"/>
    </row>
    <row r="272" spans="2:2" ht="15.75" customHeight="1" x14ac:dyDescent="0.25">
      <c r="B272" s="63"/>
    </row>
    <row r="273" spans="2:2" ht="15.75" customHeight="1" x14ac:dyDescent="0.25">
      <c r="B273" s="63"/>
    </row>
    <row r="274" spans="2:2" ht="15.75" customHeight="1" x14ac:dyDescent="0.25">
      <c r="B274" s="63"/>
    </row>
    <row r="275" spans="2:2" ht="15.75" customHeight="1" x14ac:dyDescent="0.25">
      <c r="B275" s="63"/>
    </row>
    <row r="276" spans="2:2" ht="15.75" customHeight="1" x14ac:dyDescent="0.25">
      <c r="B276" s="63"/>
    </row>
    <row r="277" spans="2:2" ht="15.75" customHeight="1" x14ac:dyDescent="0.25">
      <c r="B277" s="63"/>
    </row>
    <row r="278" spans="2:2" ht="15.75" customHeight="1" x14ac:dyDescent="0.25">
      <c r="B278" s="63"/>
    </row>
    <row r="279" spans="2:2" ht="15.75" customHeight="1" x14ac:dyDescent="0.25">
      <c r="B279" s="63"/>
    </row>
    <row r="280" spans="2:2" ht="15.75" customHeight="1" x14ac:dyDescent="0.25">
      <c r="B280" s="63"/>
    </row>
    <row r="281" spans="2:2" ht="15.75" customHeight="1" x14ac:dyDescent="0.25">
      <c r="B281" s="63"/>
    </row>
    <row r="282" spans="2:2" ht="15.75" customHeight="1" x14ac:dyDescent="0.25">
      <c r="B282" s="63"/>
    </row>
    <row r="283" spans="2:2" ht="15.75" customHeight="1" x14ac:dyDescent="0.25">
      <c r="B283" s="63"/>
    </row>
    <row r="284" spans="2:2" ht="15.75" customHeight="1" x14ac:dyDescent="0.25">
      <c r="B284" s="63"/>
    </row>
    <row r="285" spans="2:2" ht="15.75" customHeight="1" x14ac:dyDescent="0.25">
      <c r="B285" s="63"/>
    </row>
    <row r="286" spans="2:2" ht="15.75" customHeight="1" x14ac:dyDescent="0.25">
      <c r="B286" s="63"/>
    </row>
    <row r="287" spans="2:2" ht="15.75" customHeight="1" x14ac:dyDescent="0.25">
      <c r="B287" s="63"/>
    </row>
    <row r="288" spans="2:2" ht="15.75" customHeight="1" x14ac:dyDescent="0.25">
      <c r="B288" s="63"/>
    </row>
    <row r="289" spans="2:2" ht="15.75" customHeight="1" x14ac:dyDescent="0.25">
      <c r="B289" s="63"/>
    </row>
    <row r="290" spans="2:2" ht="15.75" customHeight="1" x14ac:dyDescent="0.25">
      <c r="B290" s="63"/>
    </row>
    <row r="291" spans="2:2" ht="15.75" customHeight="1" x14ac:dyDescent="0.25">
      <c r="B291" s="63"/>
    </row>
    <row r="292" spans="2:2" ht="15.75" customHeight="1" x14ac:dyDescent="0.25">
      <c r="B292" s="63"/>
    </row>
    <row r="293" spans="2:2" ht="15.75" customHeight="1" x14ac:dyDescent="0.25">
      <c r="B293" s="63"/>
    </row>
    <row r="294" spans="2:2" ht="15.75" customHeight="1" x14ac:dyDescent="0.25">
      <c r="B294" s="63"/>
    </row>
    <row r="295" spans="2:2" ht="15.75" customHeight="1" x14ac:dyDescent="0.25">
      <c r="B295" s="63"/>
    </row>
    <row r="296" spans="2:2" ht="15.75" customHeight="1" x14ac:dyDescent="0.25"/>
    <row r="297" spans="2:2" ht="15.75" customHeight="1" x14ac:dyDescent="0.25"/>
    <row r="298" spans="2:2" ht="15.75" customHeight="1" x14ac:dyDescent="0.25"/>
    <row r="299" spans="2:2" ht="15.75" customHeight="1" x14ac:dyDescent="0.25"/>
    <row r="300" spans="2:2" ht="15.75" customHeight="1" x14ac:dyDescent="0.25"/>
    <row r="301" spans="2:2" ht="15.75" customHeight="1" x14ac:dyDescent="0.25"/>
    <row r="302" spans="2:2" ht="15.75" customHeight="1" x14ac:dyDescent="0.25"/>
    <row r="303" spans="2:2" ht="15.75" customHeight="1" x14ac:dyDescent="0.25"/>
    <row r="304" spans="2:2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</sheetData>
  <sheetProtection algorithmName="SHA-512" hashValue="5D6D3pI0tSPBtxqZObhWSm/9f7KUcjMKipr5Gwv4DKtHIXRDcU2I59xW+t1GenJ+xMO3LbYCMmKClxg5OnoT/w==" saltValue="DHWps+cf+G2WeH6IvGsVGg==" spinCount="100000" sheet="1" objects="1" scenarios="1"/>
  <protectedRanges>
    <protectedRange sqref="F3:O24 F26:O94" name="Range1"/>
  </protectedRanges>
  <mergeCells count="3">
    <mergeCell ref="A2:S2"/>
    <mergeCell ref="A95:O95"/>
    <mergeCell ref="A25:S25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"/>
  <sheetViews>
    <sheetView workbookViewId="0">
      <pane ySplit="1" topLeftCell="A3" activePane="bottomLeft" state="frozen"/>
      <selection pane="bottomLeft" activeCell="M3" sqref="M3"/>
    </sheetView>
  </sheetViews>
  <sheetFormatPr defaultColWidth="14.42578125" defaultRowHeight="15" customHeight="1" x14ac:dyDescent="0.25"/>
  <cols>
    <col min="1" max="1" width="13.85546875" style="24" customWidth="1"/>
    <col min="2" max="2" width="5.28515625" style="24" customWidth="1"/>
    <col min="3" max="3" width="8.140625" style="24" customWidth="1"/>
    <col min="4" max="4" width="6" style="24" customWidth="1"/>
    <col min="5" max="5" width="7.42578125" style="24" customWidth="1"/>
    <col min="6" max="15" width="3.42578125" style="24" customWidth="1"/>
    <col min="16" max="16" width="6.140625" style="24" customWidth="1"/>
    <col min="17" max="17" width="9.28515625" style="24" customWidth="1"/>
    <col min="18" max="18" width="11.7109375" style="24" customWidth="1"/>
    <col min="19" max="16384" width="14.42578125" style="24"/>
  </cols>
  <sheetData>
    <row r="1" spans="1:18" ht="72" customHeight="1" x14ac:dyDescent="0.25">
      <c r="A1" s="46" t="s">
        <v>31</v>
      </c>
      <c r="B1" s="47" t="s">
        <v>32</v>
      </c>
      <c r="C1" s="46" t="s">
        <v>24</v>
      </c>
      <c r="D1" s="46" t="s">
        <v>33</v>
      </c>
      <c r="E1" s="46" t="s">
        <v>34</v>
      </c>
      <c r="F1" s="48" t="s">
        <v>35</v>
      </c>
      <c r="G1" s="49" t="s">
        <v>36</v>
      </c>
      <c r="H1" s="50" t="s">
        <v>37</v>
      </c>
      <c r="I1" s="51" t="s">
        <v>38</v>
      </c>
      <c r="J1" s="52" t="s">
        <v>39</v>
      </c>
      <c r="K1" s="53" t="s">
        <v>40</v>
      </c>
      <c r="L1" s="54" t="s">
        <v>41</v>
      </c>
      <c r="M1" s="55" t="s">
        <v>42</v>
      </c>
      <c r="N1" s="56" t="s">
        <v>43</v>
      </c>
      <c r="O1" s="57" t="s">
        <v>44</v>
      </c>
      <c r="P1" s="46" t="s">
        <v>14</v>
      </c>
      <c r="Q1" s="46" t="s">
        <v>45</v>
      </c>
      <c r="R1" s="47" t="s">
        <v>46</v>
      </c>
    </row>
    <row r="2" spans="1:18" x14ac:dyDescent="0.25">
      <c r="A2" s="196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3"/>
    </row>
    <row r="3" spans="1:18" x14ac:dyDescent="0.25">
      <c r="A3" s="6" t="s">
        <v>196</v>
      </c>
      <c r="B3" s="7" t="s">
        <v>48</v>
      </c>
      <c r="C3" s="8">
        <v>15</v>
      </c>
      <c r="D3" s="9">
        <v>1</v>
      </c>
      <c r="E3" s="10">
        <v>1.2</v>
      </c>
      <c r="F3" s="59"/>
      <c r="G3" s="59"/>
      <c r="H3" s="59"/>
      <c r="I3" s="59"/>
      <c r="J3" s="59"/>
      <c r="K3" s="59"/>
      <c r="L3" s="59"/>
      <c r="M3" s="59"/>
      <c r="N3" s="59"/>
      <c r="O3" s="59"/>
      <c r="P3" s="9">
        <f>SUM(F3:O3)</f>
        <v>0</v>
      </c>
      <c r="Q3" s="8">
        <f>C3*P3</f>
        <v>0</v>
      </c>
      <c r="R3" s="19">
        <f>E3*P3</f>
        <v>0</v>
      </c>
    </row>
    <row r="4" spans="1:18" ht="15.75" thickBot="1" x14ac:dyDescent="0.3">
      <c r="A4" s="6" t="s">
        <v>197</v>
      </c>
      <c r="B4" s="7" t="s">
        <v>48</v>
      </c>
      <c r="C4" s="8">
        <v>10</v>
      </c>
      <c r="D4" s="9">
        <v>1</v>
      </c>
      <c r="E4" s="10">
        <v>0.82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18">
        <f>SUM(F4:O4)</f>
        <v>0</v>
      </c>
      <c r="Q4" s="61">
        <f>C4*P4</f>
        <v>0</v>
      </c>
      <c r="R4" s="62">
        <f>E4*P4</f>
        <v>0</v>
      </c>
    </row>
    <row r="5" spans="1:18" ht="15.75" customHeight="1" thickBot="1" x14ac:dyDescent="0.3">
      <c r="A5" s="197" t="s">
        <v>101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20">
        <f t="shared" ref="P5:R5" si="0">SUM(P3:P4)</f>
        <v>0</v>
      </c>
      <c r="Q5" s="21">
        <f>SUM(Q3:Q4)</f>
        <v>0</v>
      </c>
      <c r="R5" s="22">
        <f t="shared" si="0"/>
        <v>0</v>
      </c>
    </row>
  </sheetData>
  <sheetProtection algorithmName="SHA-512" hashValue="bZ43auA1zoWDt1yBxvIsmulRIxaVZLgb9ArOXqt9MrvhRcsX7TMbXjWeNI6S3mLm6lanBanvZpDlm8Wq4V6Stw==" saltValue="WklfWZhB8dmCK5wQlTcV9w==" spinCount="100000" sheet="1" objects="1" scenarios="1"/>
  <protectedRanges>
    <protectedRange sqref="F3:O4" name="Range1"/>
  </protectedRanges>
  <mergeCells count="2">
    <mergeCell ref="A2:R2"/>
    <mergeCell ref="A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50"/>
  <sheetViews>
    <sheetView workbookViewId="0">
      <pane ySplit="1" topLeftCell="A2" activePane="bottomLeft" state="frozen"/>
      <selection pane="bottomLeft" activeCell="W44" sqref="W44"/>
    </sheetView>
  </sheetViews>
  <sheetFormatPr defaultColWidth="14.42578125" defaultRowHeight="15" customHeight="1" x14ac:dyDescent="0.25"/>
  <cols>
    <col min="1" max="1" width="20.140625" style="24" customWidth="1"/>
    <col min="2" max="2" width="13.42578125" style="24" customWidth="1"/>
    <col min="3" max="3" width="10.7109375" style="24" customWidth="1"/>
    <col min="4" max="4" width="5.42578125" style="106" customWidth="1"/>
    <col min="5" max="5" width="8.85546875" style="126" customWidth="1"/>
    <col min="6" max="15" width="3.42578125" style="24" customWidth="1"/>
    <col min="16" max="17" width="6" style="24" customWidth="1"/>
    <col min="18" max="18" width="11" style="24" customWidth="1"/>
    <col min="19" max="19" width="11.7109375" style="24" customWidth="1"/>
    <col min="20" max="16384" width="14.42578125" style="24"/>
  </cols>
  <sheetData>
    <row r="1" spans="1:19" ht="61.5" customHeight="1" x14ac:dyDescent="0.25">
      <c r="A1" s="46" t="s">
        <v>31</v>
      </c>
      <c r="B1" s="47" t="s">
        <v>198</v>
      </c>
      <c r="C1" s="46" t="s">
        <v>24</v>
      </c>
      <c r="D1" s="73" t="s">
        <v>199</v>
      </c>
      <c r="E1" s="108" t="s">
        <v>34</v>
      </c>
      <c r="F1" s="48" t="s">
        <v>35</v>
      </c>
      <c r="G1" s="49" t="s">
        <v>36</v>
      </c>
      <c r="H1" s="50" t="s">
        <v>37</v>
      </c>
      <c r="I1" s="51" t="s">
        <v>38</v>
      </c>
      <c r="J1" s="52" t="s">
        <v>39</v>
      </c>
      <c r="K1" s="53" t="s">
        <v>40</v>
      </c>
      <c r="L1" s="54" t="s">
        <v>41</v>
      </c>
      <c r="M1" s="55" t="s">
        <v>42</v>
      </c>
      <c r="N1" s="56" t="s">
        <v>43</v>
      </c>
      <c r="O1" s="57" t="s">
        <v>44</v>
      </c>
      <c r="P1" s="46" t="s">
        <v>14</v>
      </c>
      <c r="Q1" s="46" t="s">
        <v>15</v>
      </c>
      <c r="R1" s="46" t="s">
        <v>45</v>
      </c>
      <c r="S1" s="47" t="s">
        <v>46</v>
      </c>
    </row>
    <row r="2" spans="1:19" x14ac:dyDescent="0.25">
      <c r="A2" s="196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3"/>
    </row>
    <row r="3" spans="1:19" x14ac:dyDescent="0.25">
      <c r="A3" s="109" t="s">
        <v>200</v>
      </c>
      <c r="B3" s="2"/>
      <c r="C3" s="3">
        <v>650</v>
      </c>
      <c r="D3" s="110">
        <v>11</v>
      </c>
      <c r="E3" s="111">
        <v>13.77</v>
      </c>
      <c r="F3" s="59"/>
      <c r="G3" s="75"/>
      <c r="H3" s="59"/>
      <c r="I3" s="59"/>
      <c r="J3" s="59"/>
      <c r="K3" s="59"/>
      <c r="L3" s="59"/>
      <c r="M3" s="59"/>
      <c r="N3" s="59"/>
      <c r="O3" s="59"/>
      <c r="P3" s="9">
        <f t="shared" ref="P3" si="0">SUM(F3:O3)</f>
        <v>0</v>
      </c>
      <c r="Q3" s="9">
        <f>P3*D3</f>
        <v>0</v>
      </c>
      <c r="R3" s="8">
        <f t="shared" ref="R3" si="1">C3*P3</f>
        <v>0</v>
      </c>
      <c r="S3" s="19">
        <f t="shared" ref="S3" si="2">E3*P3</f>
        <v>0</v>
      </c>
    </row>
    <row r="4" spans="1:19" x14ac:dyDescent="0.25">
      <c r="A4" s="112" t="s">
        <v>201</v>
      </c>
      <c r="B4" s="113" t="s">
        <v>202</v>
      </c>
      <c r="C4" s="114">
        <v>74.7</v>
      </c>
      <c r="D4" s="115">
        <v>1</v>
      </c>
      <c r="E4" s="116">
        <v>1.66</v>
      </c>
      <c r="F4" s="59"/>
      <c r="G4" s="75"/>
      <c r="H4" s="59"/>
      <c r="I4" s="59"/>
      <c r="J4" s="59"/>
      <c r="K4" s="59"/>
      <c r="L4" s="59"/>
      <c r="M4" s="59"/>
      <c r="N4" s="59"/>
      <c r="O4" s="59"/>
      <c r="P4" s="9">
        <f t="shared" ref="P4:P49" si="3">SUM(F4:O4)</f>
        <v>0</v>
      </c>
      <c r="Q4" s="9">
        <f t="shared" ref="Q4:Q49" si="4">P4*D4</f>
        <v>0</v>
      </c>
      <c r="R4" s="8">
        <f t="shared" ref="R4:R49" si="5">C4*P4</f>
        <v>0</v>
      </c>
      <c r="S4" s="19">
        <f t="shared" ref="S4:S49" si="6">E4*P4</f>
        <v>0</v>
      </c>
    </row>
    <row r="5" spans="1:19" x14ac:dyDescent="0.25">
      <c r="A5" s="112" t="s">
        <v>203</v>
      </c>
      <c r="B5" s="113" t="s">
        <v>204</v>
      </c>
      <c r="C5" s="114">
        <v>52.65</v>
      </c>
      <c r="D5" s="115">
        <v>1</v>
      </c>
      <c r="E5" s="116">
        <v>1.17</v>
      </c>
      <c r="F5" s="59"/>
      <c r="G5" s="75"/>
      <c r="H5" s="59"/>
      <c r="I5" s="59"/>
      <c r="J5" s="59"/>
      <c r="K5" s="59"/>
      <c r="L5" s="59"/>
      <c r="M5" s="59"/>
      <c r="N5" s="59"/>
      <c r="O5" s="59"/>
      <c r="P5" s="9">
        <f t="shared" si="3"/>
        <v>0</v>
      </c>
      <c r="Q5" s="9">
        <f t="shared" si="4"/>
        <v>0</v>
      </c>
      <c r="R5" s="8">
        <f t="shared" si="5"/>
        <v>0</v>
      </c>
      <c r="S5" s="19">
        <f t="shared" si="6"/>
        <v>0</v>
      </c>
    </row>
    <row r="6" spans="1:19" x14ac:dyDescent="0.25">
      <c r="A6" s="112" t="s">
        <v>205</v>
      </c>
      <c r="B6" s="113" t="s">
        <v>206</v>
      </c>
      <c r="C6" s="114">
        <v>42</v>
      </c>
      <c r="D6" s="115">
        <v>1</v>
      </c>
      <c r="E6" s="116">
        <v>0.7</v>
      </c>
      <c r="F6" s="59"/>
      <c r="G6" s="75"/>
      <c r="H6" s="59"/>
      <c r="I6" s="59"/>
      <c r="J6" s="59"/>
      <c r="K6" s="59"/>
      <c r="L6" s="59"/>
      <c r="M6" s="59"/>
      <c r="N6" s="59"/>
      <c r="O6" s="59"/>
      <c r="P6" s="9">
        <f t="shared" si="3"/>
        <v>0</v>
      </c>
      <c r="Q6" s="9">
        <f t="shared" si="4"/>
        <v>0</v>
      </c>
      <c r="R6" s="8">
        <f t="shared" si="5"/>
        <v>0</v>
      </c>
      <c r="S6" s="19">
        <f t="shared" si="6"/>
        <v>0</v>
      </c>
    </row>
    <row r="7" spans="1:19" x14ac:dyDescent="0.25">
      <c r="A7" s="112" t="s">
        <v>207</v>
      </c>
      <c r="B7" s="113" t="s">
        <v>208</v>
      </c>
      <c r="C7" s="114">
        <v>89.50500000000001</v>
      </c>
      <c r="D7" s="115">
        <v>1</v>
      </c>
      <c r="E7" s="116">
        <v>1.9890000000000001</v>
      </c>
      <c r="F7" s="59"/>
      <c r="G7" s="75"/>
      <c r="H7" s="59"/>
      <c r="I7" s="59"/>
      <c r="J7" s="59"/>
      <c r="K7" s="59"/>
      <c r="L7" s="59"/>
      <c r="M7" s="59"/>
      <c r="N7" s="59"/>
      <c r="O7" s="59"/>
      <c r="P7" s="9">
        <f t="shared" si="3"/>
        <v>0</v>
      </c>
      <c r="Q7" s="9">
        <f t="shared" si="4"/>
        <v>0</v>
      </c>
      <c r="R7" s="8">
        <f t="shared" si="5"/>
        <v>0</v>
      </c>
      <c r="S7" s="19">
        <f t="shared" si="6"/>
        <v>0</v>
      </c>
    </row>
    <row r="8" spans="1:19" x14ac:dyDescent="0.25">
      <c r="A8" s="4" t="s">
        <v>209</v>
      </c>
      <c r="B8" s="2"/>
      <c r="C8" s="3">
        <v>950</v>
      </c>
      <c r="D8" s="110">
        <v>11</v>
      </c>
      <c r="E8" s="111">
        <v>22</v>
      </c>
      <c r="F8" s="59"/>
      <c r="G8" s="75"/>
      <c r="H8" s="59"/>
      <c r="I8" s="59"/>
      <c r="J8" s="59"/>
      <c r="K8" s="59"/>
      <c r="L8" s="59"/>
      <c r="M8" s="59"/>
      <c r="N8" s="59"/>
      <c r="O8" s="59"/>
      <c r="P8" s="9">
        <f t="shared" si="3"/>
        <v>0</v>
      </c>
      <c r="Q8" s="9">
        <f t="shared" si="4"/>
        <v>0</v>
      </c>
      <c r="R8" s="8">
        <f t="shared" si="5"/>
        <v>0</v>
      </c>
      <c r="S8" s="19">
        <f t="shared" si="6"/>
        <v>0</v>
      </c>
    </row>
    <row r="9" spans="1:19" x14ac:dyDescent="0.25">
      <c r="A9" s="112" t="s">
        <v>210</v>
      </c>
      <c r="B9" s="113" t="s">
        <v>211</v>
      </c>
      <c r="C9" s="114">
        <v>115.83</v>
      </c>
      <c r="D9" s="115">
        <v>1</v>
      </c>
      <c r="E9" s="116">
        <v>2.5739999999999998</v>
      </c>
      <c r="F9" s="59"/>
      <c r="G9" s="75"/>
      <c r="H9" s="59"/>
      <c r="I9" s="59"/>
      <c r="J9" s="59"/>
      <c r="K9" s="59"/>
      <c r="L9" s="59"/>
      <c r="M9" s="59"/>
      <c r="N9" s="59"/>
      <c r="O9" s="59"/>
      <c r="P9" s="9">
        <f t="shared" si="3"/>
        <v>0</v>
      </c>
      <c r="Q9" s="9">
        <f t="shared" si="4"/>
        <v>0</v>
      </c>
      <c r="R9" s="8">
        <f t="shared" si="5"/>
        <v>0</v>
      </c>
      <c r="S9" s="19">
        <f t="shared" si="6"/>
        <v>0</v>
      </c>
    </row>
    <row r="10" spans="1:19" x14ac:dyDescent="0.25">
      <c r="A10" s="112" t="s">
        <v>212</v>
      </c>
      <c r="B10" s="113" t="s">
        <v>213</v>
      </c>
      <c r="C10" s="114">
        <v>84.24</v>
      </c>
      <c r="D10" s="115">
        <v>1</v>
      </c>
      <c r="E10" s="116">
        <v>1.8719999999999999</v>
      </c>
      <c r="F10" s="59"/>
      <c r="G10" s="75"/>
      <c r="H10" s="59"/>
      <c r="I10" s="59"/>
      <c r="J10" s="59"/>
      <c r="K10" s="59"/>
      <c r="L10" s="59"/>
      <c r="M10" s="59"/>
      <c r="N10" s="59"/>
      <c r="O10" s="59"/>
      <c r="P10" s="9">
        <f t="shared" si="3"/>
        <v>0</v>
      </c>
      <c r="Q10" s="9">
        <f t="shared" si="4"/>
        <v>0</v>
      </c>
      <c r="R10" s="8">
        <f t="shared" si="5"/>
        <v>0</v>
      </c>
      <c r="S10" s="19">
        <f t="shared" si="6"/>
        <v>0</v>
      </c>
    </row>
    <row r="11" spans="1:19" x14ac:dyDescent="0.25">
      <c r="A11" s="112" t="s">
        <v>214</v>
      </c>
      <c r="B11" s="113" t="s">
        <v>215</v>
      </c>
      <c r="C11" s="114">
        <v>52.65</v>
      </c>
      <c r="D11" s="115">
        <v>1</v>
      </c>
      <c r="E11" s="116">
        <v>1.17</v>
      </c>
      <c r="F11" s="59"/>
      <c r="G11" s="75"/>
      <c r="H11" s="59"/>
      <c r="I11" s="59"/>
      <c r="J11" s="59"/>
      <c r="K11" s="59"/>
      <c r="L11" s="59"/>
      <c r="M11" s="59"/>
      <c r="N11" s="59"/>
      <c r="O11" s="59"/>
      <c r="P11" s="9">
        <f t="shared" si="3"/>
        <v>0</v>
      </c>
      <c r="Q11" s="9">
        <f t="shared" si="4"/>
        <v>0</v>
      </c>
      <c r="R11" s="8">
        <f t="shared" si="5"/>
        <v>0</v>
      </c>
      <c r="S11" s="19">
        <f t="shared" si="6"/>
        <v>0</v>
      </c>
    </row>
    <row r="12" spans="1:19" x14ac:dyDescent="0.25">
      <c r="A12" s="112" t="s">
        <v>216</v>
      </c>
      <c r="B12" s="113" t="s">
        <v>217</v>
      </c>
      <c r="C12" s="114">
        <v>131.04000000000002</v>
      </c>
      <c r="D12" s="115">
        <v>1</v>
      </c>
      <c r="E12" s="116">
        <v>3.2760000000000002</v>
      </c>
      <c r="F12" s="59"/>
      <c r="G12" s="75"/>
      <c r="H12" s="59"/>
      <c r="I12" s="59"/>
      <c r="J12" s="59"/>
      <c r="K12" s="59"/>
      <c r="L12" s="59"/>
      <c r="M12" s="59"/>
      <c r="N12" s="59"/>
      <c r="O12" s="59"/>
      <c r="P12" s="9">
        <f t="shared" si="3"/>
        <v>0</v>
      </c>
      <c r="Q12" s="9">
        <f t="shared" si="4"/>
        <v>0</v>
      </c>
      <c r="R12" s="8">
        <f t="shared" si="5"/>
        <v>0</v>
      </c>
      <c r="S12" s="19">
        <f t="shared" si="6"/>
        <v>0</v>
      </c>
    </row>
    <row r="13" spans="1:19" x14ac:dyDescent="0.25">
      <c r="A13" s="4" t="s">
        <v>218</v>
      </c>
      <c r="B13" s="2"/>
      <c r="C13" s="3">
        <v>1500</v>
      </c>
      <c r="D13" s="110">
        <v>11</v>
      </c>
      <c r="E13" s="111">
        <v>35</v>
      </c>
      <c r="F13" s="59"/>
      <c r="G13" s="75"/>
      <c r="H13" s="59"/>
      <c r="I13" s="59"/>
      <c r="J13" s="59"/>
      <c r="K13" s="59"/>
      <c r="L13" s="59"/>
      <c r="M13" s="59"/>
      <c r="N13" s="59"/>
      <c r="O13" s="59"/>
      <c r="P13" s="9">
        <f t="shared" si="3"/>
        <v>0</v>
      </c>
      <c r="Q13" s="9">
        <f t="shared" si="4"/>
        <v>0</v>
      </c>
      <c r="R13" s="8">
        <f t="shared" si="5"/>
        <v>0</v>
      </c>
      <c r="S13" s="19">
        <f t="shared" si="6"/>
        <v>0</v>
      </c>
    </row>
    <row r="14" spans="1:19" x14ac:dyDescent="0.25">
      <c r="A14" s="112" t="s">
        <v>219</v>
      </c>
      <c r="B14" s="113" t="s">
        <v>220</v>
      </c>
      <c r="C14" s="114">
        <v>143.32499999999999</v>
      </c>
      <c r="D14" s="115">
        <v>1</v>
      </c>
      <c r="E14" s="116">
        <v>4.0949999999999998</v>
      </c>
      <c r="F14" s="59"/>
      <c r="G14" s="75"/>
      <c r="H14" s="59"/>
      <c r="I14" s="59"/>
      <c r="J14" s="59"/>
      <c r="K14" s="59"/>
      <c r="L14" s="59"/>
      <c r="M14" s="59"/>
      <c r="N14" s="59"/>
      <c r="O14" s="59"/>
      <c r="P14" s="9">
        <f t="shared" si="3"/>
        <v>0</v>
      </c>
      <c r="Q14" s="9">
        <f t="shared" si="4"/>
        <v>0</v>
      </c>
      <c r="R14" s="8">
        <f t="shared" si="5"/>
        <v>0</v>
      </c>
      <c r="S14" s="19">
        <f t="shared" si="6"/>
        <v>0</v>
      </c>
    </row>
    <row r="15" spans="1:19" x14ac:dyDescent="0.25">
      <c r="A15" s="112" t="s">
        <v>221</v>
      </c>
      <c r="B15" s="113" t="s">
        <v>222</v>
      </c>
      <c r="C15" s="114">
        <v>117</v>
      </c>
      <c r="D15" s="115">
        <v>1</v>
      </c>
      <c r="E15" s="116">
        <v>2.9249999999999998</v>
      </c>
      <c r="F15" s="59"/>
      <c r="G15" s="75"/>
      <c r="H15" s="59"/>
      <c r="I15" s="59"/>
      <c r="J15" s="59"/>
      <c r="K15" s="59"/>
      <c r="L15" s="59"/>
      <c r="M15" s="59"/>
      <c r="N15" s="59"/>
      <c r="O15" s="59"/>
      <c r="P15" s="9">
        <f t="shared" si="3"/>
        <v>0</v>
      </c>
      <c r="Q15" s="9">
        <f t="shared" si="4"/>
        <v>0</v>
      </c>
      <c r="R15" s="8">
        <f t="shared" si="5"/>
        <v>0</v>
      </c>
      <c r="S15" s="19">
        <f t="shared" si="6"/>
        <v>0</v>
      </c>
    </row>
    <row r="16" spans="1:19" x14ac:dyDescent="0.25">
      <c r="A16" s="112" t="s">
        <v>223</v>
      </c>
      <c r="B16" s="113" t="s">
        <v>224</v>
      </c>
      <c r="C16" s="114">
        <v>84.24</v>
      </c>
      <c r="D16" s="115">
        <v>1</v>
      </c>
      <c r="E16" s="116">
        <v>1.8719999999999999</v>
      </c>
      <c r="F16" s="59"/>
      <c r="G16" s="75"/>
      <c r="H16" s="59"/>
      <c r="I16" s="59"/>
      <c r="J16" s="59"/>
      <c r="K16" s="59"/>
      <c r="L16" s="59"/>
      <c r="M16" s="59"/>
      <c r="N16" s="59"/>
      <c r="O16" s="59"/>
      <c r="P16" s="9">
        <f t="shared" si="3"/>
        <v>0</v>
      </c>
      <c r="Q16" s="9">
        <f t="shared" si="4"/>
        <v>0</v>
      </c>
      <c r="R16" s="8">
        <f t="shared" si="5"/>
        <v>0</v>
      </c>
      <c r="S16" s="19">
        <f t="shared" si="6"/>
        <v>0</v>
      </c>
    </row>
    <row r="17" spans="1:19" x14ac:dyDescent="0.25">
      <c r="A17" s="112" t="s">
        <v>225</v>
      </c>
      <c r="B17" s="113" t="s">
        <v>226</v>
      </c>
      <c r="C17" s="114">
        <v>184.27499999999998</v>
      </c>
      <c r="D17" s="115">
        <v>1</v>
      </c>
      <c r="E17" s="116">
        <v>5.2649999999999997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9">
        <f t="shared" si="3"/>
        <v>0</v>
      </c>
      <c r="Q17" s="9">
        <f t="shared" si="4"/>
        <v>0</v>
      </c>
      <c r="R17" s="8">
        <f t="shared" si="5"/>
        <v>0</v>
      </c>
      <c r="S17" s="19">
        <f t="shared" si="6"/>
        <v>0</v>
      </c>
    </row>
    <row r="18" spans="1:19" x14ac:dyDescent="0.25">
      <c r="A18" s="92" t="s">
        <v>227</v>
      </c>
      <c r="B18" s="2"/>
      <c r="C18" s="3">
        <v>600</v>
      </c>
      <c r="D18" s="110">
        <v>3</v>
      </c>
      <c r="E18" s="111">
        <v>23.4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9">
        <f t="shared" si="3"/>
        <v>0</v>
      </c>
      <c r="Q18" s="9">
        <f t="shared" si="4"/>
        <v>0</v>
      </c>
      <c r="R18" s="8">
        <f t="shared" si="5"/>
        <v>0</v>
      </c>
      <c r="S18" s="19">
        <f t="shared" si="6"/>
        <v>0</v>
      </c>
    </row>
    <row r="19" spans="1:19" x14ac:dyDescent="0.25">
      <c r="A19" s="91" t="s">
        <v>228</v>
      </c>
      <c r="B19" s="113" t="s">
        <v>229</v>
      </c>
      <c r="C19" s="114">
        <v>161.45999999999998</v>
      </c>
      <c r="D19" s="115">
        <v>1</v>
      </c>
      <c r="E19" s="116">
        <v>5.3819999999999997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9">
        <f t="shared" si="3"/>
        <v>0</v>
      </c>
      <c r="Q19" s="9">
        <f t="shared" si="4"/>
        <v>0</v>
      </c>
      <c r="R19" s="8">
        <f t="shared" si="5"/>
        <v>0</v>
      </c>
      <c r="S19" s="19">
        <f t="shared" si="6"/>
        <v>0</v>
      </c>
    </row>
    <row r="20" spans="1:19" x14ac:dyDescent="0.25">
      <c r="A20" s="91" t="s">
        <v>230</v>
      </c>
      <c r="B20" s="113" t="s">
        <v>231</v>
      </c>
      <c r="C20" s="114">
        <v>195.85799999999998</v>
      </c>
      <c r="D20" s="115">
        <v>1</v>
      </c>
      <c r="E20" s="116">
        <v>7.2539999999999996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9">
        <f t="shared" si="3"/>
        <v>0</v>
      </c>
      <c r="Q20" s="9">
        <f t="shared" si="4"/>
        <v>0</v>
      </c>
      <c r="R20" s="8">
        <f t="shared" si="5"/>
        <v>0</v>
      </c>
      <c r="S20" s="19">
        <f t="shared" si="6"/>
        <v>0</v>
      </c>
    </row>
    <row r="21" spans="1:19" x14ac:dyDescent="0.25">
      <c r="A21" s="91" t="s">
        <v>232</v>
      </c>
      <c r="B21" s="113" t="s">
        <v>233</v>
      </c>
      <c r="C21" s="114">
        <v>269.09999999999997</v>
      </c>
      <c r="D21" s="115">
        <v>1</v>
      </c>
      <c r="E21" s="116">
        <v>10.763999999999999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9">
        <f t="shared" si="3"/>
        <v>0</v>
      </c>
      <c r="Q21" s="9">
        <f t="shared" si="4"/>
        <v>0</v>
      </c>
      <c r="R21" s="8">
        <f t="shared" si="5"/>
        <v>0</v>
      </c>
      <c r="S21" s="19">
        <f t="shared" si="6"/>
        <v>0</v>
      </c>
    </row>
    <row r="22" spans="1:19" x14ac:dyDescent="0.25">
      <c r="A22" s="92" t="s">
        <v>234</v>
      </c>
      <c r="B22" s="2"/>
      <c r="C22" s="3">
        <v>800</v>
      </c>
      <c r="D22" s="110">
        <v>4</v>
      </c>
      <c r="E22" s="111">
        <f>SUM(E23:E26)</f>
        <v>42.026399999999995</v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9">
        <f t="shared" si="3"/>
        <v>0</v>
      </c>
      <c r="Q22" s="9">
        <f t="shared" si="4"/>
        <v>0</v>
      </c>
      <c r="R22" s="8">
        <f t="shared" si="5"/>
        <v>0</v>
      </c>
      <c r="S22" s="19">
        <f t="shared" si="6"/>
        <v>0</v>
      </c>
    </row>
    <row r="23" spans="1:19" x14ac:dyDescent="0.25">
      <c r="A23" s="91" t="s">
        <v>235</v>
      </c>
      <c r="B23" s="113" t="s">
        <v>236</v>
      </c>
      <c r="C23" s="114">
        <v>162.04499999999999</v>
      </c>
      <c r="D23" s="115">
        <v>1</v>
      </c>
      <c r="E23" s="116">
        <v>6.4817999999999998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9">
        <f t="shared" si="3"/>
        <v>0</v>
      </c>
      <c r="Q23" s="9">
        <f t="shared" si="4"/>
        <v>0</v>
      </c>
      <c r="R23" s="8">
        <f t="shared" si="5"/>
        <v>0</v>
      </c>
      <c r="S23" s="19">
        <f t="shared" si="6"/>
        <v>0</v>
      </c>
    </row>
    <row r="24" spans="1:19" x14ac:dyDescent="0.25">
      <c r="A24" s="91" t="s">
        <v>237</v>
      </c>
      <c r="B24" s="113" t="s">
        <v>238</v>
      </c>
      <c r="C24" s="114">
        <v>198.5958</v>
      </c>
      <c r="D24" s="115">
        <v>1</v>
      </c>
      <c r="E24" s="116">
        <v>11.033099999999999</v>
      </c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9">
        <f t="shared" si="3"/>
        <v>0</v>
      </c>
      <c r="Q24" s="9">
        <f t="shared" si="4"/>
        <v>0</v>
      </c>
      <c r="R24" s="8">
        <f t="shared" si="5"/>
        <v>0</v>
      </c>
      <c r="S24" s="19">
        <f t="shared" si="6"/>
        <v>0</v>
      </c>
    </row>
    <row r="25" spans="1:19" x14ac:dyDescent="0.25">
      <c r="A25" s="91" t="s">
        <v>239</v>
      </c>
      <c r="B25" s="113" t="s">
        <v>240</v>
      </c>
      <c r="C25" s="114">
        <v>209.54699999999997</v>
      </c>
      <c r="D25" s="115">
        <v>1</v>
      </c>
      <c r="E25" s="116">
        <v>11.641499999999999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>
        <f t="shared" si="3"/>
        <v>0</v>
      </c>
      <c r="Q25" s="9">
        <f t="shared" si="4"/>
        <v>0</v>
      </c>
      <c r="R25" s="8">
        <f t="shared" si="5"/>
        <v>0</v>
      </c>
      <c r="S25" s="19">
        <f t="shared" si="6"/>
        <v>0</v>
      </c>
    </row>
    <row r="26" spans="1:19" x14ac:dyDescent="0.25">
      <c r="A26" s="91" t="s">
        <v>241</v>
      </c>
      <c r="B26" s="113" t="s">
        <v>242</v>
      </c>
      <c r="C26" s="114">
        <v>231.66000000000003</v>
      </c>
      <c r="D26" s="115">
        <v>1</v>
      </c>
      <c r="E26" s="116">
        <v>12.870000000000001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9">
        <f t="shared" si="3"/>
        <v>0</v>
      </c>
      <c r="Q26" s="9">
        <f t="shared" si="4"/>
        <v>0</v>
      </c>
      <c r="R26" s="8">
        <f t="shared" si="5"/>
        <v>0</v>
      </c>
      <c r="S26" s="19">
        <f t="shared" si="6"/>
        <v>0</v>
      </c>
    </row>
    <row r="27" spans="1:19" x14ac:dyDescent="0.25">
      <c r="A27" s="92" t="s">
        <v>243</v>
      </c>
      <c r="B27" s="2"/>
      <c r="C27" s="3">
        <v>1400</v>
      </c>
      <c r="D27" s="110">
        <v>4</v>
      </c>
      <c r="E27" s="111">
        <f>SUM(E28:E31)</f>
        <v>63.765000000000001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9">
        <f t="shared" si="3"/>
        <v>0</v>
      </c>
      <c r="Q27" s="9">
        <f t="shared" si="4"/>
        <v>0</v>
      </c>
      <c r="R27" s="8">
        <f t="shared" si="5"/>
        <v>0</v>
      </c>
      <c r="S27" s="19">
        <f t="shared" si="6"/>
        <v>0</v>
      </c>
    </row>
    <row r="28" spans="1:19" x14ac:dyDescent="0.25">
      <c r="A28" s="91" t="s">
        <v>244</v>
      </c>
      <c r="B28" s="113" t="s">
        <v>245</v>
      </c>
      <c r="C28" s="114">
        <v>159.70499999999998</v>
      </c>
      <c r="D28" s="115">
        <v>1</v>
      </c>
      <c r="E28" s="116">
        <v>4.5629999999999997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9">
        <f t="shared" si="3"/>
        <v>0</v>
      </c>
      <c r="Q28" s="9">
        <f t="shared" si="4"/>
        <v>0</v>
      </c>
      <c r="R28" s="8">
        <f t="shared" si="5"/>
        <v>0</v>
      </c>
      <c r="S28" s="19">
        <f t="shared" si="6"/>
        <v>0</v>
      </c>
    </row>
    <row r="29" spans="1:19" x14ac:dyDescent="0.25">
      <c r="A29" s="91" t="s">
        <v>246</v>
      </c>
      <c r="B29" s="113" t="s">
        <v>247</v>
      </c>
      <c r="C29" s="114">
        <v>322.91999999999996</v>
      </c>
      <c r="D29" s="115">
        <v>1</v>
      </c>
      <c r="E29" s="116">
        <v>10.763999999999999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9">
        <f t="shared" si="3"/>
        <v>0</v>
      </c>
      <c r="Q29" s="9">
        <f t="shared" si="4"/>
        <v>0</v>
      </c>
      <c r="R29" s="8">
        <f t="shared" si="5"/>
        <v>0</v>
      </c>
      <c r="S29" s="19">
        <f t="shared" si="6"/>
        <v>0</v>
      </c>
    </row>
    <row r="30" spans="1:19" x14ac:dyDescent="0.25">
      <c r="A30" s="91" t="s">
        <v>248</v>
      </c>
      <c r="B30" s="113" t="s">
        <v>249</v>
      </c>
      <c r="C30" s="114">
        <v>422.13599999999997</v>
      </c>
      <c r="D30" s="115">
        <v>1</v>
      </c>
      <c r="E30" s="116">
        <v>19.187999999999999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9">
        <f t="shared" si="3"/>
        <v>0</v>
      </c>
      <c r="Q30" s="9">
        <f t="shared" si="4"/>
        <v>0</v>
      </c>
      <c r="R30" s="8">
        <f t="shared" si="5"/>
        <v>0</v>
      </c>
      <c r="S30" s="19">
        <f t="shared" si="6"/>
        <v>0</v>
      </c>
    </row>
    <row r="31" spans="1:19" x14ac:dyDescent="0.25">
      <c r="A31" s="91" t="s">
        <v>250</v>
      </c>
      <c r="B31" s="113" t="s">
        <v>251</v>
      </c>
      <c r="C31" s="114">
        <v>526.5</v>
      </c>
      <c r="D31" s="115">
        <v>1</v>
      </c>
      <c r="E31" s="116">
        <v>29.25</v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9">
        <f t="shared" si="3"/>
        <v>0</v>
      </c>
      <c r="Q31" s="9">
        <f t="shared" si="4"/>
        <v>0</v>
      </c>
      <c r="R31" s="8">
        <f t="shared" si="5"/>
        <v>0</v>
      </c>
      <c r="S31" s="19">
        <f t="shared" si="6"/>
        <v>0</v>
      </c>
    </row>
    <row r="32" spans="1:19" x14ac:dyDescent="0.25">
      <c r="A32" s="91" t="s">
        <v>252</v>
      </c>
      <c r="B32" s="113" t="s">
        <v>253</v>
      </c>
      <c r="C32" s="114">
        <v>35</v>
      </c>
      <c r="D32" s="115">
        <v>1</v>
      </c>
      <c r="E32" s="116">
        <v>0.35099999999999998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9">
        <f t="shared" si="3"/>
        <v>0</v>
      </c>
      <c r="Q32" s="9">
        <f t="shared" si="4"/>
        <v>0</v>
      </c>
      <c r="R32" s="8">
        <f t="shared" si="5"/>
        <v>0</v>
      </c>
      <c r="S32" s="19">
        <f t="shared" si="6"/>
        <v>0</v>
      </c>
    </row>
    <row r="33" spans="1:19" x14ac:dyDescent="0.25">
      <c r="A33" s="91" t="s">
        <v>254</v>
      </c>
      <c r="B33" s="113" t="s">
        <v>255</v>
      </c>
      <c r="C33" s="114">
        <v>36.855000000000004</v>
      </c>
      <c r="D33" s="115">
        <v>1</v>
      </c>
      <c r="E33" s="116">
        <v>0.81900000000000006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9">
        <f t="shared" si="3"/>
        <v>0</v>
      </c>
      <c r="Q33" s="9">
        <f t="shared" si="4"/>
        <v>0</v>
      </c>
      <c r="R33" s="8">
        <f t="shared" si="5"/>
        <v>0</v>
      </c>
      <c r="S33" s="19">
        <f t="shared" si="6"/>
        <v>0</v>
      </c>
    </row>
    <row r="34" spans="1:19" x14ac:dyDescent="0.25">
      <c r="A34" s="91" t="s">
        <v>256</v>
      </c>
      <c r="B34" s="113" t="s">
        <v>257</v>
      </c>
      <c r="C34" s="114">
        <v>70.199999999999989</v>
      </c>
      <c r="D34" s="115">
        <v>1</v>
      </c>
      <c r="E34" s="116">
        <v>1.7549999999999999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9">
        <f t="shared" si="3"/>
        <v>0</v>
      </c>
      <c r="Q34" s="9">
        <f t="shared" si="4"/>
        <v>0</v>
      </c>
      <c r="R34" s="8">
        <f t="shared" si="5"/>
        <v>0</v>
      </c>
      <c r="S34" s="19">
        <f t="shared" si="6"/>
        <v>0</v>
      </c>
    </row>
    <row r="35" spans="1:19" x14ac:dyDescent="0.25">
      <c r="A35" s="91" t="s">
        <v>258</v>
      </c>
      <c r="B35" s="113" t="s">
        <v>259</v>
      </c>
      <c r="C35" s="114">
        <v>94.77</v>
      </c>
      <c r="D35" s="115">
        <v>1</v>
      </c>
      <c r="E35" s="116">
        <v>3.1589999999999998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9">
        <f t="shared" si="3"/>
        <v>0</v>
      </c>
      <c r="Q35" s="9">
        <f t="shared" si="4"/>
        <v>0</v>
      </c>
      <c r="R35" s="8">
        <f t="shared" si="5"/>
        <v>0</v>
      </c>
      <c r="S35" s="19">
        <f t="shared" si="6"/>
        <v>0</v>
      </c>
    </row>
    <row r="36" spans="1:19" x14ac:dyDescent="0.25">
      <c r="A36" s="91" t="s">
        <v>260</v>
      </c>
      <c r="B36" s="113" t="s">
        <v>261</v>
      </c>
      <c r="C36" s="114">
        <v>140.39999999999998</v>
      </c>
      <c r="D36" s="115">
        <v>1</v>
      </c>
      <c r="E36" s="116">
        <v>5.6159999999999997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9">
        <f t="shared" si="3"/>
        <v>0</v>
      </c>
      <c r="Q36" s="9">
        <f t="shared" si="4"/>
        <v>0</v>
      </c>
      <c r="R36" s="8">
        <f t="shared" si="5"/>
        <v>0</v>
      </c>
      <c r="S36" s="19">
        <f t="shared" si="6"/>
        <v>0</v>
      </c>
    </row>
    <row r="37" spans="1:19" x14ac:dyDescent="0.25">
      <c r="A37" s="91" t="s">
        <v>262</v>
      </c>
      <c r="B37" s="113" t="s">
        <v>263</v>
      </c>
      <c r="C37" s="114">
        <v>189.54</v>
      </c>
      <c r="D37" s="115">
        <v>1</v>
      </c>
      <c r="E37" s="116">
        <v>10.53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9">
        <f t="shared" si="3"/>
        <v>0</v>
      </c>
      <c r="Q37" s="9">
        <f t="shared" si="4"/>
        <v>0</v>
      </c>
      <c r="R37" s="8">
        <f t="shared" si="5"/>
        <v>0</v>
      </c>
      <c r="S37" s="19">
        <f t="shared" si="6"/>
        <v>0</v>
      </c>
    </row>
    <row r="38" spans="1:19" x14ac:dyDescent="0.25">
      <c r="A38" s="95" t="s">
        <v>264</v>
      </c>
      <c r="B38" s="117" t="s">
        <v>265</v>
      </c>
      <c r="C38" s="114">
        <v>35</v>
      </c>
      <c r="D38" s="118">
        <v>1</v>
      </c>
      <c r="E38" s="119">
        <v>0.11699999999999999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9">
        <f t="shared" si="3"/>
        <v>0</v>
      </c>
      <c r="Q38" s="9">
        <f t="shared" si="4"/>
        <v>0</v>
      </c>
      <c r="R38" s="8">
        <f t="shared" si="5"/>
        <v>0</v>
      </c>
      <c r="S38" s="19">
        <f t="shared" si="6"/>
        <v>0</v>
      </c>
    </row>
    <row r="39" spans="1:19" x14ac:dyDescent="0.25">
      <c r="A39" s="101" t="s">
        <v>266</v>
      </c>
      <c r="B39" s="120" t="s">
        <v>267</v>
      </c>
      <c r="C39" s="114">
        <v>35.099999999999994</v>
      </c>
      <c r="D39" s="115">
        <v>1</v>
      </c>
      <c r="E39" s="121">
        <v>0.58499999999999996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9">
        <f t="shared" si="3"/>
        <v>0</v>
      </c>
      <c r="Q39" s="9">
        <f t="shared" si="4"/>
        <v>0</v>
      </c>
      <c r="R39" s="8">
        <f t="shared" si="5"/>
        <v>0</v>
      </c>
      <c r="S39" s="19">
        <f t="shared" si="6"/>
        <v>0</v>
      </c>
    </row>
    <row r="40" spans="1:19" x14ac:dyDescent="0.25">
      <c r="A40" s="101" t="s">
        <v>268</v>
      </c>
      <c r="B40" s="120" t="s">
        <v>269</v>
      </c>
      <c r="C40" s="114">
        <v>68.444999999999993</v>
      </c>
      <c r="D40" s="115">
        <v>1</v>
      </c>
      <c r="E40" s="121">
        <v>1.5209999999999999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9">
        <f t="shared" si="3"/>
        <v>0</v>
      </c>
      <c r="Q40" s="9">
        <f t="shared" si="4"/>
        <v>0</v>
      </c>
      <c r="R40" s="8">
        <f t="shared" si="5"/>
        <v>0</v>
      </c>
      <c r="S40" s="19">
        <f t="shared" si="6"/>
        <v>0</v>
      </c>
    </row>
    <row r="41" spans="1:19" x14ac:dyDescent="0.25">
      <c r="A41" s="101" t="s">
        <v>270</v>
      </c>
      <c r="B41" s="120" t="s">
        <v>271</v>
      </c>
      <c r="C41" s="114">
        <v>98.28</v>
      </c>
      <c r="D41" s="115">
        <v>1</v>
      </c>
      <c r="E41" s="121">
        <v>2.4569999999999999</v>
      </c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9">
        <f t="shared" si="3"/>
        <v>0</v>
      </c>
      <c r="Q41" s="9">
        <f t="shared" si="4"/>
        <v>0</v>
      </c>
      <c r="R41" s="8">
        <f t="shared" si="5"/>
        <v>0</v>
      </c>
      <c r="S41" s="19">
        <f t="shared" si="6"/>
        <v>0</v>
      </c>
    </row>
    <row r="42" spans="1:19" x14ac:dyDescent="0.25">
      <c r="A42" s="101" t="s">
        <v>272</v>
      </c>
      <c r="B42" s="120" t="s">
        <v>273</v>
      </c>
      <c r="C42" s="114">
        <v>129.87</v>
      </c>
      <c r="D42" s="115">
        <v>1</v>
      </c>
      <c r="E42" s="121">
        <v>4.3289999999999997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9">
        <f t="shared" si="3"/>
        <v>0</v>
      </c>
      <c r="Q42" s="9">
        <f t="shared" si="4"/>
        <v>0</v>
      </c>
      <c r="R42" s="8">
        <f t="shared" si="5"/>
        <v>0</v>
      </c>
      <c r="S42" s="19">
        <f t="shared" si="6"/>
        <v>0</v>
      </c>
    </row>
    <row r="43" spans="1:19" x14ac:dyDescent="0.25">
      <c r="A43" s="101" t="s">
        <v>274</v>
      </c>
      <c r="B43" s="120" t="s">
        <v>275</v>
      </c>
      <c r="C43" s="114">
        <v>163.79999999999998</v>
      </c>
      <c r="D43" s="115">
        <v>1</v>
      </c>
      <c r="E43" s="121">
        <v>8.19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9">
        <f t="shared" si="3"/>
        <v>0</v>
      </c>
      <c r="Q43" s="9">
        <f t="shared" si="4"/>
        <v>0</v>
      </c>
      <c r="R43" s="8">
        <f t="shared" si="5"/>
        <v>0</v>
      </c>
      <c r="S43" s="19">
        <f t="shared" si="6"/>
        <v>0</v>
      </c>
    </row>
    <row r="44" spans="1:19" x14ac:dyDescent="0.25">
      <c r="A44" s="101" t="s">
        <v>276</v>
      </c>
      <c r="B44" s="120" t="s">
        <v>277</v>
      </c>
      <c r="C44" s="114">
        <v>304.2</v>
      </c>
      <c r="D44" s="115">
        <v>1</v>
      </c>
      <c r="E44" s="121">
        <v>15.209999999999999</v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9">
        <f t="shared" si="3"/>
        <v>0</v>
      </c>
      <c r="Q44" s="9">
        <f t="shared" si="4"/>
        <v>0</v>
      </c>
      <c r="R44" s="8">
        <f t="shared" si="5"/>
        <v>0</v>
      </c>
      <c r="S44" s="19">
        <f t="shared" si="6"/>
        <v>0</v>
      </c>
    </row>
    <row r="45" spans="1:19" x14ac:dyDescent="0.25">
      <c r="A45" s="101" t="s">
        <v>278</v>
      </c>
      <c r="B45" s="120" t="s">
        <v>279</v>
      </c>
      <c r="C45" s="114">
        <v>379.08</v>
      </c>
      <c r="D45" s="115">
        <v>1</v>
      </c>
      <c r="E45" s="121">
        <v>21.06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9">
        <f t="shared" si="3"/>
        <v>0</v>
      </c>
      <c r="Q45" s="9">
        <f t="shared" si="4"/>
        <v>0</v>
      </c>
      <c r="R45" s="8">
        <f t="shared" si="5"/>
        <v>0</v>
      </c>
      <c r="S45" s="19">
        <f t="shared" si="6"/>
        <v>0</v>
      </c>
    </row>
    <row r="46" spans="1:19" x14ac:dyDescent="0.25">
      <c r="A46" s="99" t="s">
        <v>280</v>
      </c>
      <c r="B46" s="100"/>
      <c r="C46" s="122">
        <v>550</v>
      </c>
      <c r="D46" s="123">
        <v>3</v>
      </c>
      <c r="E46" s="124">
        <v>20.884499999999996</v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9">
        <f t="shared" si="3"/>
        <v>0</v>
      </c>
      <c r="Q46" s="9">
        <f t="shared" si="4"/>
        <v>0</v>
      </c>
      <c r="R46" s="8">
        <f t="shared" si="5"/>
        <v>0</v>
      </c>
      <c r="S46" s="19">
        <f t="shared" si="6"/>
        <v>0</v>
      </c>
    </row>
    <row r="47" spans="1:19" x14ac:dyDescent="0.25">
      <c r="A47" s="101" t="s">
        <v>281</v>
      </c>
      <c r="B47" s="102" t="s">
        <v>282</v>
      </c>
      <c r="C47" s="103">
        <v>134.25749999999999</v>
      </c>
      <c r="D47" s="104">
        <v>1</v>
      </c>
      <c r="E47" s="121">
        <v>2.9834999999999998</v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9">
        <f t="shared" si="3"/>
        <v>0</v>
      </c>
      <c r="Q47" s="9">
        <f t="shared" si="4"/>
        <v>0</v>
      </c>
      <c r="R47" s="8">
        <f t="shared" si="5"/>
        <v>0</v>
      </c>
      <c r="S47" s="19">
        <f t="shared" si="6"/>
        <v>0</v>
      </c>
    </row>
    <row r="48" spans="1:19" x14ac:dyDescent="0.25">
      <c r="A48" s="101" t="s">
        <v>283</v>
      </c>
      <c r="B48" s="102" t="s">
        <v>284</v>
      </c>
      <c r="C48" s="103">
        <v>231.65999999999997</v>
      </c>
      <c r="D48" s="104">
        <v>1</v>
      </c>
      <c r="E48" s="121">
        <v>11.582999999999998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9">
        <f t="shared" si="3"/>
        <v>0</v>
      </c>
      <c r="Q48" s="9">
        <f t="shared" si="4"/>
        <v>0</v>
      </c>
      <c r="R48" s="8">
        <f t="shared" si="5"/>
        <v>0</v>
      </c>
      <c r="S48" s="19">
        <f t="shared" si="6"/>
        <v>0</v>
      </c>
    </row>
    <row r="49" spans="1:19" ht="15.75" thickBot="1" x14ac:dyDescent="0.3">
      <c r="A49" s="86" t="s">
        <v>285</v>
      </c>
      <c r="B49" s="87" t="s">
        <v>286</v>
      </c>
      <c r="C49" s="85">
        <v>221.13</v>
      </c>
      <c r="D49" s="88">
        <v>1</v>
      </c>
      <c r="E49" s="125">
        <v>6.3179999999999996</v>
      </c>
      <c r="F49" s="83"/>
      <c r="G49" s="83"/>
      <c r="H49" s="83"/>
      <c r="I49" s="84"/>
      <c r="J49" s="84"/>
      <c r="K49" s="83"/>
      <c r="L49" s="83"/>
      <c r="M49" s="83"/>
      <c r="N49" s="83"/>
      <c r="O49" s="84"/>
      <c r="P49" s="9">
        <f t="shared" si="3"/>
        <v>0</v>
      </c>
      <c r="Q49" s="9">
        <f t="shared" si="4"/>
        <v>0</v>
      </c>
      <c r="R49" s="8">
        <f t="shared" si="5"/>
        <v>0</v>
      </c>
      <c r="S49" s="19">
        <f t="shared" si="6"/>
        <v>0</v>
      </c>
    </row>
    <row r="50" spans="1:19" ht="15.75" thickBot="1" x14ac:dyDescent="0.3">
      <c r="A50" s="197" t="s">
        <v>101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20">
        <f>SUM(P3:P49)</f>
        <v>0</v>
      </c>
      <c r="Q50" s="20">
        <f>SUM(Q3:Q49)</f>
        <v>0</v>
      </c>
      <c r="R50" s="20">
        <f>SUM(R3:R49)</f>
        <v>0</v>
      </c>
      <c r="S50" s="20">
        <f>SUM(S3:S49)</f>
        <v>0</v>
      </c>
    </row>
  </sheetData>
  <sheetProtection algorithmName="SHA-512" hashValue="3Bo4okbmROTVi/ZDlo/Sn6xEzJXmPDYdq2wDw2g2I/WVhWydSCt4l/mwBRuhiQSS+WF/xeWjNGLX3Ukecktq5w==" saltValue="BRuf/G6OUfABjCICMWyVYw==" spinCount="100000" sheet="1" objects="1" scenarios="1"/>
  <protectedRanges>
    <protectedRange sqref="F3:O49" name="Range1"/>
  </protectedRanges>
  <mergeCells count="2">
    <mergeCell ref="A2:S2"/>
    <mergeCell ref="A50:O50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6"/>
  <sheetViews>
    <sheetView workbookViewId="0">
      <selection activeCell="B11" sqref="B11"/>
    </sheetView>
  </sheetViews>
  <sheetFormatPr defaultColWidth="14.42578125" defaultRowHeight="15" customHeight="1" x14ac:dyDescent="0.25"/>
  <cols>
    <col min="1" max="1" width="20.85546875" style="24" customWidth="1"/>
    <col min="2" max="2" width="8.85546875" style="24" customWidth="1"/>
    <col min="3" max="3" width="10.42578125" style="126" customWidth="1"/>
    <col min="4" max="4" width="17" style="135" customWidth="1"/>
    <col min="5" max="5" width="14.42578125" style="135" customWidth="1"/>
    <col min="6" max="16384" width="14.42578125" style="24"/>
  </cols>
  <sheetData>
    <row r="1" spans="1:6" x14ac:dyDescent="0.25">
      <c r="A1" s="46" t="s">
        <v>31</v>
      </c>
      <c r="B1" s="46" t="s">
        <v>24</v>
      </c>
      <c r="C1" s="108" t="s">
        <v>17</v>
      </c>
      <c r="D1" s="127" t="s">
        <v>14</v>
      </c>
      <c r="E1" s="127" t="s">
        <v>46</v>
      </c>
      <c r="F1" s="46" t="s">
        <v>45</v>
      </c>
    </row>
    <row r="2" spans="1:6" x14ac:dyDescent="0.25">
      <c r="A2" s="196"/>
      <c r="B2" s="192"/>
      <c r="C2" s="192"/>
      <c r="D2" s="192"/>
      <c r="E2" s="192"/>
      <c r="F2" s="193"/>
    </row>
    <row r="3" spans="1:6" x14ac:dyDescent="0.25">
      <c r="A3" s="76" t="s">
        <v>287</v>
      </c>
      <c r="B3" s="8">
        <v>80</v>
      </c>
      <c r="C3" s="116">
        <v>1.7</v>
      </c>
      <c r="D3" s="128"/>
      <c r="E3" s="129">
        <f>D3*C3</f>
        <v>0</v>
      </c>
      <c r="F3" s="8">
        <f>B3*D3</f>
        <v>0</v>
      </c>
    </row>
    <row r="4" spans="1:6" x14ac:dyDescent="0.25">
      <c r="A4" s="91" t="s">
        <v>288</v>
      </c>
      <c r="B4" s="8">
        <v>90</v>
      </c>
      <c r="C4" s="116">
        <v>2.0499999999999998</v>
      </c>
      <c r="D4" s="130"/>
      <c r="E4" s="131">
        <f>D4*C4</f>
        <v>0</v>
      </c>
      <c r="F4" s="61">
        <f>B4*D4</f>
        <v>0</v>
      </c>
    </row>
    <row r="5" spans="1:6" ht="15.75" thickBot="1" x14ac:dyDescent="0.3">
      <c r="A5" s="91" t="s">
        <v>289</v>
      </c>
      <c r="B5" s="8">
        <v>400</v>
      </c>
      <c r="C5" s="116">
        <v>20</v>
      </c>
      <c r="D5" s="130"/>
      <c r="E5" s="131">
        <f>D5*C5</f>
        <v>0</v>
      </c>
      <c r="F5" s="61">
        <f>B5*D5</f>
        <v>0</v>
      </c>
    </row>
    <row r="6" spans="1:6" ht="15.75" thickBot="1" x14ac:dyDescent="0.3">
      <c r="A6" s="132" t="s">
        <v>45</v>
      </c>
      <c r="D6" s="133">
        <f>SUM(D3:D5)</f>
        <v>0</v>
      </c>
      <c r="E6" s="133">
        <f>SUM(E3:E5)</f>
        <v>0</v>
      </c>
      <c r="F6" s="134">
        <f>SUM(F3:F5)</f>
        <v>0</v>
      </c>
    </row>
  </sheetData>
  <sheetProtection algorithmName="SHA-512" hashValue="qnrTHFgeta1XtXozNXIJ3dsjGjlhDJIerKzMoxzz7q/s3k28LfirLmfac/SsgNIDVGDPepp8v7HD/4EUns4IPg==" saltValue="L9VJ1hrqQjCeG7pkiMdaOw==" spinCount="100000" sheet="1" objects="1" scenarios="1"/>
  <protectedRanges>
    <protectedRange sqref="D3:D5" name="Range1"/>
  </protectedRanges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HOLDS PE</vt:lpstr>
      <vt:lpstr>HOLDS PU</vt:lpstr>
      <vt:lpstr>Macros</vt:lpstr>
      <vt:lpstr>DownHolds</vt:lpstr>
      <vt:lpstr>Volumes</vt:lpstr>
      <vt:lpstr>training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Atis</dc:creator>
  <cp:keywords/>
  <dc:description/>
  <cp:lastModifiedBy>Atis</cp:lastModifiedBy>
  <cp:revision/>
  <dcterms:created xsi:type="dcterms:W3CDTF">2024-01-03T07:45:28Z</dcterms:created>
  <dcterms:modified xsi:type="dcterms:W3CDTF">2025-08-26T08:43:04Z</dcterms:modified>
  <cp:category/>
  <cp:contentStatus/>
</cp:coreProperties>
</file>